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9440" windowHeight="11790" tabRatio="741" activeTab="3"/>
  </bookViews>
  <sheets>
    <sheet name="Раздел 0" sheetId="21" r:id="rId1"/>
    <sheet name="Раздел 1" sheetId="9" r:id="rId2"/>
    <sheet name="Раздел 2" sheetId="10" r:id="rId3"/>
    <sheet name="Раздел 3" sheetId="12" r:id="rId4"/>
    <sheet name="Раздел 4" sheetId="14" r:id="rId5"/>
    <sheet name="Раздел 5" sheetId="18" r:id="rId6"/>
    <sheet name="Раздел 6" sheetId="19" r:id="rId7"/>
    <sheet name="Раздел 7" sheetId="17" r:id="rId8"/>
  </sheets>
  <definedNames>
    <definedName name="_xlnm._FilterDatabase" localSheetId="3" hidden="1">'Раздел 3'!$A$3:$V$114</definedName>
    <definedName name="Внимание">'Раздел 0'!$AV$22</definedName>
    <definedName name="_xlnm.Print_Titles" localSheetId="2">'Раздел 2'!$3:$6</definedName>
    <definedName name="_xlnm.Print_Titles" localSheetId="3">'Раздел 3'!$3:$6</definedName>
    <definedName name="_xlnm.Print_Titles" localSheetId="4">'Раздел 4'!$3:$6</definedName>
    <definedName name="_xlnm.Print_Area" localSheetId="1">'Раздел 1'!$A$1:$H$26</definedName>
    <definedName name="_xlnm.Print_Area" localSheetId="2">'Раздел 2'!$A$1:$O$113</definedName>
    <definedName name="_xlnm.Print_Area" localSheetId="3">'Раздел 3'!$A$1:$U$113</definedName>
    <definedName name="_xlnm.Print_Area" localSheetId="5">'Раздел 5'!$A$1:$K$13</definedName>
    <definedName name="_xlnm.Print_Area" localSheetId="6">'Раздел 6'!$A$1:$L$31</definedName>
    <definedName name="_xlnm.Print_Area" localSheetId="7">'Раздел 7'!$B$1:$H$26</definedName>
  </definedNames>
  <calcPr calcId="124519"/>
</workbook>
</file>

<file path=xl/calcChain.xml><?xml version="1.0" encoding="utf-8"?>
<calcChain xmlns="http://schemas.openxmlformats.org/spreadsheetml/2006/main">
  <c r="H21" i="19"/>
  <c r="C21"/>
  <c r="H14"/>
  <c r="C14"/>
  <c r="J8" i="14" l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7"/>
  <c r="I8" i="18" l="1"/>
  <c r="I9"/>
  <c r="I10"/>
  <c r="I11"/>
  <c r="I12"/>
  <c r="I7"/>
  <c r="F8"/>
  <c r="F9"/>
  <c r="F10"/>
  <c r="F11"/>
  <c r="F12"/>
  <c r="F7"/>
  <c r="U112" i="12"/>
  <c r="U113"/>
  <c r="T112"/>
  <c r="T113"/>
  <c r="T111"/>
  <c r="S112"/>
  <c r="S113"/>
  <c r="R112"/>
  <c r="R113"/>
  <c r="Q112"/>
  <c r="Q113"/>
  <c r="P112"/>
  <c r="P113"/>
  <c r="O112"/>
  <c r="O113"/>
  <c r="N112"/>
  <c r="N113"/>
  <c r="M108"/>
  <c r="M107"/>
  <c r="M106"/>
  <c r="M109"/>
  <c r="M110"/>
  <c r="M104"/>
  <c r="M7"/>
  <c r="M8"/>
  <c r="M105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D113" i="14"/>
  <c r="E113"/>
  <c r="F100"/>
  <c r="F101"/>
  <c r="F102"/>
  <c r="F103"/>
  <c r="F104"/>
  <c r="F105"/>
  <c r="F89"/>
  <c r="F7"/>
  <c r="F9"/>
  <c r="F16"/>
  <c r="F27"/>
  <c r="F57"/>
  <c r="F13"/>
  <c r="G113"/>
  <c r="H113"/>
  <c r="I113"/>
  <c r="K113"/>
  <c r="L113"/>
  <c r="M113"/>
  <c r="O113"/>
  <c r="D112"/>
  <c r="E112"/>
  <c r="F106"/>
  <c r="F107"/>
  <c r="F108"/>
  <c r="F109"/>
  <c r="F110"/>
  <c r="G112"/>
  <c r="H112"/>
  <c r="I112"/>
  <c r="J112"/>
  <c r="K112"/>
  <c r="L112"/>
  <c r="M112"/>
  <c r="N112"/>
  <c r="O112"/>
  <c r="C113"/>
  <c r="C112"/>
  <c r="C103" i="12"/>
  <c r="C104"/>
  <c r="C8"/>
  <c r="C7"/>
  <c r="C105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D67" s="1"/>
  <c r="C68"/>
  <c r="C69"/>
  <c r="D69" s="1"/>
  <c r="C70"/>
  <c r="C71"/>
  <c r="C72"/>
  <c r="C73"/>
  <c r="C74"/>
  <c r="C75"/>
  <c r="C76"/>
  <c r="C77"/>
  <c r="C78"/>
  <c r="C79"/>
  <c r="D79" s="1"/>
  <c r="C80"/>
  <c r="C81"/>
  <c r="C82"/>
  <c r="C83"/>
  <c r="D83" s="1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I104" i="10"/>
  <c r="I105"/>
  <c r="I103"/>
  <c r="I7"/>
  <c r="E112" i="12"/>
  <c r="E113"/>
  <c r="F112"/>
  <c r="F113"/>
  <c r="G112"/>
  <c r="G113"/>
  <c r="H112"/>
  <c r="H113"/>
  <c r="I112"/>
  <c r="I113"/>
  <c r="I111" s="1"/>
  <c r="J112"/>
  <c r="J113"/>
  <c r="J111" s="1"/>
  <c r="K112"/>
  <c r="K113"/>
  <c r="K111" s="1"/>
  <c r="L112"/>
  <c r="L113"/>
  <c r="C106"/>
  <c r="C107"/>
  <c r="C108"/>
  <c r="D108" s="1"/>
  <c r="C109"/>
  <c r="C110"/>
  <c r="I106" i="10"/>
  <c r="I108"/>
  <c r="D113"/>
  <c r="D112"/>
  <c r="E113"/>
  <c r="E112"/>
  <c r="F113"/>
  <c r="F112"/>
  <c r="G113"/>
  <c r="G112"/>
  <c r="H113"/>
  <c r="H112"/>
  <c r="I107"/>
  <c r="J113"/>
  <c r="J112"/>
  <c r="K113"/>
  <c r="K112"/>
  <c r="L113"/>
  <c r="L112"/>
  <c r="M113"/>
  <c r="M112"/>
  <c r="M111" s="1"/>
  <c r="N113"/>
  <c r="N112"/>
  <c r="O113"/>
  <c r="O112"/>
  <c r="C112"/>
  <c r="C113"/>
  <c r="C111" s="1"/>
  <c r="I109"/>
  <c r="I110"/>
  <c r="I100"/>
  <c r="I101"/>
  <c r="I102"/>
  <c r="G12" i="17"/>
  <c r="F12"/>
  <c r="E12"/>
  <c r="D12"/>
  <c r="C12"/>
  <c r="D9" i="19"/>
  <c r="D30" s="1"/>
  <c r="E9"/>
  <c r="E30" s="1"/>
  <c r="F9"/>
  <c r="F30" s="1"/>
  <c r="G9"/>
  <c r="G30" s="1"/>
  <c r="H24"/>
  <c r="H25"/>
  <c r="H23"/>
  <c r="H18"/>
  <c r="H17"/>
  <c r="H16"/>
  <c r="H29"/>
  <c r="H28"/>
  <c r="H27"/>
  <c r="H26"/>
  <c r="H20"/>
  <c r="H19"/>
  <c r="J9"/>
  <c r="J30" s="1"/>
  <c r="K9"/>
  <c r="K30" s="1"/>
  <c r="L9"/>
  <c r="L30" s="1"/>
  <c r="I9"/>
  <c r="I30" s="1"/>
  <c r="H12"/>
  <c r="H13"/>
  <c r="H11"/>
  <c r="H8"/>
  <c r="C20"/>
  <c r="C19"/>
  <c r="C29"/>
  <c r="C28"/>
  <c r="C27"/>
  <c r="C26"/>
  <c r="C25"/>
  <c r="C24"/>
  <c r="C23"/>
  <c r="C18"/>
  <c r="C17"/>
  <c r="C16"/>
  <c r="C13"/>
  <c r="C12"/>
  <c r="C11"/>
  <c r="C8"/>
  <c r="H26" i="17"/>
  <c r="H25"/>
  <c r="H24"/>
  <c r="H22"/>
  <c r="H21"/>
  <c r="H20"/>
  <c r="H19"/>
  <c r="H18"/>
  <c r="H17"/>
  <c r="H16"/>
  <c r="H15"/>
  <c r="H14"/>
  <c r="H13"/>
  <c r="K13" i="18"/>
  <c r="J13"/>
  <c r="H13"/>
  <c r="G13"/>
  <c r="E13"/>
  <c r="C13"/>
  <c r="F92" i="14"/>
  <c r="F11"/>
  <c r="F12"/>
  <c r="F14"/>
  <c r="F15"/>
  <c r="F17"/>
  <c r="F19"/>
  <c r="F20"/>
  <c r="F22"/>
  <c r="F23"/>
  <c r="F24"/>
  <c r="F25"/>
  <c r="F26"/>
  <c r="F28"/>
  <c r="F29"/>
  <c r="F30"/>
  <c r="F31"/>
  <c r="F99"/>
  <c r="F97"/>
  <c r="F95"/>
  <c r="F93"/>
  <c r="F32"/>
  <c r="F59"/>
  <c r="F55"/>
  <c r="F53"/>
  <c r="F51"/>
  <c r="F49"/>
  <c r="F45"/>
  <c r="F43"/>
  <c r="F41"/>
  <c r="F39"/>
  <c r="F37"/>
  <c r="F35"/>
  <c r="F33"/>
  <c r="F58"/>
  <c r="F56"/>
  <c r="F54"/>
  <c r="F52"/>
  <c r="F50"/>
  <c r="F48"/>
  <c r="F44"/>
  <c r="F42"/>
  <c r="F40"/>
  <c r="F61"/>
  <c r="F88"/>
  <c r="F86"/>
  <c r="F84"/>
  <c r="F82"/>
  <c r="F80"/>
  <c r="F78"/>
  <c r="F76"/>
  <c r="F74"/>
  <c r="F72"/>
  <c r="F70"/>
  <c r="F68"/>
  <c r="F66"/>
  <c r="F64"/>
  <c r="F62"/>
  <c r="F81"/>
  <c r="F79"/>
  <c r="F77"/>
  <c r="F75"/>
  <c r="F71"/>
  <c r="F69"/>
  <c r="F67"/>
  <c r="F91"/>
  <c r="F38"/>
  <c r="F36"/>
  <c r="F34"/>
  <c r="F87"/>
  <c r="F85"/>
  <c r="F83"/>
  <c r="F73"/>
  <c r="F65"/>
  <c r="F63"/>
  <c r="F98"/>
  <c r="F96"/>
  <c r="F94"/>
  <c r="F90"/>
  <c r="F60"/>
  <c r="F47"/>
  <c r="F18"/>
  <c r="F46"/>
  <c r="F21"/>
  <c r="F10"/>
  <c r="I91" i="10"/>
  <c r="I90"/>
  <c r="D90" i="12" s="1"/>
  <c r="I89" i="10"/>
  <c r="I99"/>
  <c r="I98"/>
  <c r="I97"/>
  <c r="I96"/>
  <c r="I95"/>
  <c r="I94"/>
  <c r="I93"/>
  <c r="I92"/>
  <c r="I88"/>
  <c r="D88" i="12" s="1"/>
  <c r="I87" i="10"/>
  <c r="I86"/>
  <c r="D86" i="12" s="1"/>
  <c r="I85" i="10"/>
  <c r="I84"/>
  <c r="D84" i="12" s="1"/>
  <c r="I83" i="10"/>
  <c r="I82"/>
  <c r="I81"/>
  <c r="I80"/>
  <c r="I79"/>
  <c r="I78"/>
  <c r="D78" i="12" s="1"/>
  <c r="I77" i="10"/>
  <c r="I76"/>
  <c r="D76" i="12" s="1"/>
  <c r="I75" i="10"/>
  <c r="I74"/>
  <c r="D74" i="12" s="1"/>
  <c r="I73" i="10"/>
  <c r="I72"/>
  <c r="D72" i="12" s="1"/>
  <c r="I71" i="10"/>
  <c r="I70"/>
  <c r="D70" i="12" s="1"/>
  <c r="I69" i="10"/>
  <c r="I68"/>
  <c r="I67"/>
  <c r="I66"/>
  <c r="D66" i="12" s="1"/>
  <c r="I65" i="10"/>
  <c r="I64"/>
  <c r="D64" i="12" s="1"/>
  <c r="I63" i="10"/>
  <c r="I62"/>
  <c r="I61"/>
  <c r="I60"/>
  <c r="D60" i="12" s="1"/>
  <c r="I59" i="10"/>
  <c r="D59" i="12" s="1"/>
  <c r="I58" i="10"/>
  <c r="D58" i="12" s="1"/>
  <c r="I57" i="10"/>
  <c r="D57" i="12" s="1"/>
  <c r="I56" i="10"/>
  <c r="D56" i="12" s="1"/>
  <c r="I55" i="10"/>
  <c r="D55" i="12" s="1"/>
  <c r="I54" i="10"/>
  <c r="D54" i="12" s="1"/>
  <c r="I53" i="10"/>
  <c r="D53" i="12" s="1"/>
  <c r="I52" i="10"/>
  <c r="D52" i="12" s="1"/>
  <c r="I51" i="10"/>
  <c r="D51" i="12" s="1"/>
  <c r="I50" i="10"/>
  <c r="D50" i="12" s="1"/>
  <c r="I49" i="10"/>
  <c r="D49" i="12" s="1"/>
  <c r="I48" i="10"/>
  <c r="D48" i="12" s="1"/>
  <c r="I47" i="10"/>
  <c r="D47" i="12" s="1"/>
  <c r="I46" i="10"/>
  <c r="D46" i="12" s="1"/>
  <c r="I45" i="10"/>
  <c r="D45" i="12" s="1"/>
  <c r="I44" i="10"/>
  <c r="D44" i="12" s="1"/>
  <c r="I43" i="10"/>
  <c r="D43" i="12" s="1"/>
  <c r="I42" i="10"/>
  <c r="D42" i="12" s="1"/>
  <c r="I41" i="10"/>
  <c r="D41" i="12" s="1"/>
  <c r="I40" i="10"/>
  <c r="D40" i="12" s="1"/>
  <c r="I39" i="10"/>
  <c r="D39" i="12" s="1"/>
  <c r="I38" i="10"/>
  <c r="D38" i="12" s="1"/>
  <c r="I37" i="10"/>
  <c r="D37" i="12" s="1"/>
  <c r="I36" i="10"/>
  <c r="D36" i="12" s="1"/>
  <c r="I35" i="10"/>
  <c r="D35" i="12" s="1"/>
  <c r="I34" i="10"/>
  <c r="D34" i="12" s="1"/>
  <c r="I33" i="10"/>
  <c r="D33" i="12" s="1"/>
  <c r="I32" i="10"/>
  <c r="D32" i="12" s="1"/>
  <c r="I31" i="10"/>
  <c r="D31" i="12" s="1"/>
  <c r="I30" i="10"/>
  <c r="D30" i="12" s="1"/>
  <c r="I29" i="10"/>
  <c r="D29" i="12" s="1"/>
  <c r="I28" i="10"/>
  <c r="D28" i="12" s="1"/>
  <c r="I27" i="10"/>
  <c r="D27" i="12" s="1"/>
  <c r="I26" i="10"/>
  <c r="D26" i="12" s="1"/>
  <c r="I25" i="10"/>
  <c r="D25" i="12" s="1"/>
  <c r="I24" i="10"/>
  <c r="D24" i="12" s="1"/>
  <c r="I23" i="10"/>
  <c r="D23" i="12" s="1"/>
  <c r="I22" i="10"/>
  <c r="D22" i="12" s="1"/>
  <c r="I21" i="10"/>
  <c r="D21" i="12" s="1"/>
  <c r="I20" i="10"/>
  <c r="D20" i="12" s="1"/>
  <c r="I19" i="10"/>
  <c r="D19" i="12" s="1"/>
  <c r="I18" i="10"/>
  <c r="D18" i="12" s="1"/>
  <c r="I17" i="10"/>
  <c r="D17" i="12" s="1"/>
  <c r="I16" i="10"/>
  <c r="D16" i="12" s="1"/>
  <c r="I15" i="10"/>
  <c r="D15" i="12" s="1"/>
  <c r="I14" i="10"/>
  <c r="D14" i="12" s="1"/>
  <c r="I13" i="10"/>
  <c r="D13" i="12" s="1"/>
  <c r="I12" i="10"/>
  <c r="D12" i="12" s="1"/>
  <c r="I11" i="10"/>
  <c r="D11" i="12" s="1"/>
  <c r="I10" i="10"/>
  <c r="D10" i="12" s="1"/>
  <c r="I9" i="10"/>
  <c r="D9" i="12" s="1"/>
  <c r="I8" i="10"/>
  <c r="D8" i="12" s="1"/>
  <c r="D103"/>
  <c r="D102"/>
  <c r="D98"/>
  <c r="D94"/>
  <c r="D91"/>
  <c r="D107"/>
  <c r="D73"/>
  <c r="D85"/>
  <c r="D92"/>
  <c r="D96"/>
  <c r="D93"/>
  <c r="D105"/>
  <c r="D100"/>
  <c r="D81"/>
  <c r="D87"/>
  <c r="D82"/>
  <c r="D80"/>
  <c r="D62"/>
  <c r="D63"/>
  <c r="D71"/>
  <c r="D68"/>
  <c r="D61"/>
  <c r="V114"/>
  <c r="D13" i="18"/>
  <c r="F111" i="12" l="1"/>
  <c r="P111"/>
  <c r="D109"/>
  <c r="D7"/>
  <c r="D104"/>
  <c r="D89"/>
  <c r="D77"/>
  <c r="K111" i="10"/>
  <c r="D75" i="12"/>
  <c r="D65"/>
  <c r="N111" i="10"/>
  <c r="O111"/>
  <c r="G111"/>
  <c r="E111"/>
  <c r="H12" i="17"/>
  <c r="C9" i="19"/>
  <c r="N111" i="12"/>
  <c r="R111"/>
  <c r="S111"/>
  <c r="J111" i="10"/>
  <c r="H9" i="19"/>
  <c r="H30"/>
  <c r="C30"/>
  <c r="F112" i="14"/>
  <c r="F8"/>
  <c r="F113" s="1"/>
  <c r="K111"/>
  <c r="N113"/>
  <c r="N111" s="1"/>
  <c r="C111"/>
  <c r="E111"/>
  <c r="H111"/>
  <c r="J113"/>
  <c r="J111" s="1"/>
  <c r="C113" i="12"/>
  <c r="O111"/>
  <c r="M112"/>
  <c r="Q111"/>
  <c r="U111"/>
  <c r="M113"/>
  <c r="C112"/>
  <c r="D95"/>
  <c r="D97"/>
  <c r="D99"/>
  <c r="D101"/>
  <c r="D110"/>
  <c r="L111"/>
  <c r="H111"/>
  <c r="G111"/>
  <c r="L111" i="10"/>
  <c r="D111"/>
  <c r="F111"/>
  <c r="I112"/>
  <c r="I113"/>
  <c r="H111"/>
  <c r="I111" i="14"/>
  <c r="E111" i="12"/>
  <c r="D106"/>
  <c r="D111" i="14"/>
  <c r="G111"/>
  <c r="O111"/>
  <c r="M111"/>
  <c r="L111"/>
  <c r="C111" i="12" l="1"/>
  <c r="D113"/>
  <c r="M111"/>
  <c r="I111" i="10"/>
</calcChain>
</file>

<file path=xl/sharedStrings.xml><?xml version="1.0" encoding="utf-8"?>
<sst xmlns="http://schemas.openxmlformats.org/spreadsheetml/2006/main" count="871" uniqueCount="385">
  <si>
    <t>Виды спорта</t>
  </si>
  <si>
    <t>№
строки</t>
  </si>
  <si>
    <t>Из них (гр. 9):</t>
  </si>
  <si>
    <t>всего</t>
  </si>
  <si>
    <t>01</t>
  </si>
  <si>
    <t>Численность занимающихся на этапах подготовки (чел.):</t>
  </si>
  <si>
    <t>Айкидо</t>
  </si>
  <si>
    <t>Академическая гребля</t>
  </si>
  <si>
    <t>Акробатический рок-н-ролл</t>
  </si>
  <si>
    <t>Альпинизм</t>
  </si>
  <si>
    <t>Американский футбол</t>
  </si>
  <si>
    <t>Армспорт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</si>
  <si>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</si>
  <si>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</si>
  <si>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</si>
  <si>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</si>
  <si>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</si>
  <si>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</si>
  <si>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</si>
  <si>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</si>
  <si>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</si>
  <si>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</si>
  <si>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Велоспорт - маунтинбайк</t>
  </si>
  <si>
    <t>Велоспорт - трек</t>
  </si>
  <si>
    <t>Велоспорт - шоссе</t>
  </si>
  <si>
    <t>Водное поло</t>
  </si>
  <si>
    <t>Воднолыжный спорт</t>
  </si>
  <si>
    <t>Волейбол</t>
  </si>
  <si>
    <t>Вольная борьба</t>
  </si>
  <si>
    <t>Гандбол</t>
  </si>
  <si>
    <t>Го</t>
  </si>
  <si>
    <t>Гольф</t>
  </si>
  <si>
    <t>Горнолыжный спорт</t>
  </si>
  <si>
    <t>Городошный спорт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</si>
  <si>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</si>
  <si>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</si>
  <si>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</si>
  <si>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</si>
  <si>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</si>
  <si>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</si>
  <si>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</si>
  <si>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</si>
  <si>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</si>
  <si>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</si>
  <si>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</si>
  <si>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</si>
  <si>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</si>
  <si>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</si>
  <si>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</si>
  <si>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</si>
  <si>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</si>
  <si>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</si>
  <si>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</si>
  <si>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</si>
  <si>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</si>
  <si>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</si>
  <si>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</si>
  <si>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</si>
  <si>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</si>
  <si>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</si>
  <si>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</si>
  <si>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</si>
  <si>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Гребля на байдарках и каноэ</t>
  </si>
  <si>
    <t>Греко-римская борьба</t>
  </si>
  <si>
    <t>Дартс</t>
  </si>
  <si>
    <t>Дзюдо</t>
  </si>
  <si>
    <t>Ездовой спорт</t>
  </si>
  <si>
    <t>Каратэ</t>
  </si>
  <si>
    <t>Керлинг</t>
  </si>
  <si>
    <t>Кинологический спорт</t>
  </si>
  <si>
    <t>Киокусинкай</t>
  </si>
  <si>
    <t>Конный спорт</t>
  </si>
  <si>
    <t>Конькобежный спорт</t>
  </si>
  <si>
    <t>Легкая атлетика</t>
  </si>
  <si>
    <t>Лыжное двоеборье</t>
  </si>
  <si>
    <t>Лыжные гонки</t>
  </si>
  <si>
    <t>Настольный теннис</t>
  </si>
  <si>
    <t>Парусный спорт</t>
  </si>
  <si>
    <t>Плавание</t>
  </si>
  <si>
    <t>Подводный спорт</t>
  </si>
  <si>
    <t>Полиатлон</t>
  </si>
  <si>
    <t>Прыжки в воду</t>
  </si>
  <si>
    <t>Прыжки на батуте</t>
  </si>
  <si>
    <t>Прыжки на лыжах с трамплина</t>
  </si>
  <si>
    <t>Пулевая стрельба</t>
  </si>
  <si>
    <t>Рафтинг</t>
  </si>
  <si>
    <t>Регби</t>
  </si>
  <si>
    <t>Русская лапта</t>
  </si>
  <si>
    <t>Русский бой</t>
  </si>
  <si>
    <t>Самбо</t>
  </si>
  <si>
    <t>Санный спорт</t>
  </si>
  <si>
    <t>Северное многоборье</t>
  </si>
  <si>
    <t>Синхронное плавание</t>
  </si>
  <si>
    <t>Скалолазание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</si>
  <si>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</si>
  <si>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</si>
  <si>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</si>
  <si>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</si>
  <si>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</si>
  <si>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</si>
  <si>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</si>
  <si>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</si>
  <si>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</si>
  <si>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</si>
  <si>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</si>
  <si>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</si>
  <si>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</si>
  <si>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</si>
  <si>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</si>
  <si>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</si>
  <si>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</si>
  <si>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</si>
  <si>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</si>
  <si>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</si>
  <si>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</si>
  <si>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</si>
  <si>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</si>
  <si>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</si>
  <si>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</si>
  <si>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</si>
  <si>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</si>
  <si>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</si>
  <si>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</si>
  <si>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</si>
  <si>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</si>
  <si>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</si>
  <si>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</si>
  <si>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</si>
  <si>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67</t>
  </si>
  <si>
    <t>64</t>
  </si>
  <si>
    <t>Сноуборд</t>
  </si>
  <si>
    <t>Современное пятиборье</t>
  </si>
  <si>
    <t>Софтбол</t>
  </si>
  <si>
    <t>Спортивная акробатика</t>
  </si>
  <si>
    <t>Спортивная аэробика</t>
  </si>
  <si>
    <t>Спортивная гимнастика</t>
  </si>
  <si>
    <t>Спортивное ориентирование</t>
  </si>
  <si>
    <t>Спортивный туризм</t>
  </si>
  <si>
    <t>Стендовая стрельба</t>
  </si>
  <si>
    <t>Стилевое каратэ</t>
  </si>
  <si>
    <t>Стрельба из лука</t>
  </si>
  <si>
    <t>Сумо</t>
  </si>
  <si>
    <t>Тайский бокс</t>
  </si>
  <si>
    <t>Танцевальный спорт</t>
  </si>
  <si>
    <t>Теннис</t>
  </si>
  <si>
    <t>Триатлон</t>
  </si>
  <si>
    <t>Тхэквондо</t>
  </si>
  <si>
    <t>Тяжелая атлетика</t>
  </si>
  <si>
    <t>Ушу</t>
  </si>
  <si>
    <t>Фехтование</t>
  </si>
  <si>
    <t>Фигурное катание на коньках</t>
  </si>
  <si>
    <t>Флорбол</t>
  </si>
  <si>
    <t>Фристайл</t>
  </si>
  <si>
    <t>Футбол</t>
  </si>
  <si>
    <t>Футзал</t>
  </si>
  <si>
    <t>Хоккей</t>
  </si>
  <si>
    <t>Хоккей на траве</t>
  </si>
  <si>
    <t>Хоккей с мячом</t>
  </si>
  <si>
    <t>Художественная гимнастика</t>
  </si>
  <si>
    <t>Шахматы</t>
  </si>
  <si>
    <t>Шашки</t>
  </si>
  <si>
    <t>Шорт-трек</t>
  </si>
  <si>
    <t>Национальные виды спорта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</si>
  <si>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</si>
  <si>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</si>
  <si>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</si>
  <si>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</si>
  <si>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</si>
  <si>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</si>
  <si>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</si>
  <si>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</si>
  <si>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</si>
  <si>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</si>
  <si>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</si>
  <si>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</si>
  <si>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</si>
  <si>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</si>
  <si>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</si>
  <si>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</si>
  <si>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</si>
  <si>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</si>
  <si>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</si>
  <si>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</si>
  <si>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</si>
  <si>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</si>
  <si>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</si>
  <si>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</si>
  <si>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</si>
  <si>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</si>
  <si>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</si>
  <si>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</si>
  <si>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</si>
  <si>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</si>
  <si>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</si>
  <si>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</si>
  <si>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Виды спорта, культивируемые РОСТО</t>
  </si>
  <si>
    <t>98</t>
  </si>
  <si>
    <t>Другие виды спорта, признанные в РФ</t>
  </si>
  <si>
    <t>99</t>
  </si>
  <si>
    <t>Итого</t>
  </si>
  <si>
    <t>100</t>
  </si>
  <si>
    <t>ДЮКФП</t>
  </si>
  <si>
    <t>103</t>
  </si>
  <si>
    <t>104</t>
  </si>
  <si>
    <t>ДЮСШ</t>
  </si>
  <si>
    <t>СДЮШОР</t>
  </si>
  <si>
    <t>Гиревой спорт</t>
  </si>
  <si>
    <t>Рукопашный бой</t>
  </si>
  <si>
    <t>первый разряд</t>
  </si>
  <si>
    <t>КМС</t>
  </si>
  <si>
    <t>МС</t>
  </si>
  <si>
    <t>МСМК</t>
  </si>
  <si>
    <t>ЗМС</t>
  </si>
  <si>
    <t>Кикбоксинг</t>
  </si>
  <si>
    <t>Пауэрлифтинг</t>
  </si>
  <si>
    <t>№ строки</t>
  </si>
  <si>
    <t>В том числе штатных</t>
  </si>
  <si>
    <t>профессиональное образование</t>
  </si>
  <si>
    <t>квалификационную категорию</t>
  </si>
  <si>
    <t>высшее</t>
  </si>
  <si>
    <t>среднее</t>
  </si>
  <si>
    <t>высшую</t>
  </si>
  <si>
    <t>первую</t>
  </si>
  <si>
    <t>вторую</t>
  </si>
  <si>
    <t>Всего</t>
  </si>
  <si>
    <t>Из них имеют:</t>
  </si>
  <si>
    <t>почетные звания</t>
  </si>
  <si>
    <t>Директор</t>
  </si>
  <si>
    <t>Заместитель директора</t>
  </si>
  <si>
    <t>Другие</t>
  </si>
  <si>
    <t>Наименование спортивного
сооружения</t>
  </si>
  <si>
    <t>находящиеся на балансе</t>
  </si>
  <si>
    <t>арендуемые</t>
  </si>
  <si>
    <t>по формам собственности</t>
  </si>
  <si>
    <t>федераль-ной</t>
  </si>
  <si>
    <t>субъектов РФ</t>
  </si>
  <si>
    <t>муници-пальной</t>
  </si>
  <si>
    <t>частной</t>
  </si>
  <si>
    <t>Стадионы с трибунами</t>
  </si>
  <si>
    <t>Плоскостные спортивные сооружения - всего</t>
  </si>
  <si>
    <t>из них:</t>
  </si>
  <si>
    <t>- площадки</t>
  </si>
  <si>
    <t>- поля</t>
  </si>
  <si>
    <t>- спортивные ядра</t>
  </si>
  <si>
    <t>Спортивные залы - всего</t>
  </si>
  <si>
    <t>из них размером:</t>
  </si>
  <si>
    <t>Манежи легкоатлетические</t>
  </si>
  <si>
    <t>Манежи футбольные</t>
  </si>
  <si>
    <t>Плавательные бассейны - всего</t>
  </si>
  <si>
    <t>- для прыжков в воду</t>
  </si>
  <si>
    <t>Ледовые дворцы</t>
  </si>
  <si>
    <t>Лыжные базы</t>
  </si>
  <si>
    <t>Тиры</t>
  </si>
  <si>
    <t>Другие спортивные сооружения</t>
  </si>
  <si>
    <t>Из числа занимающихся (гр. 9) - спортсменов-разрядников</t>
  </si>
  <si>
    <t>Спортсмены-разрядники, подготовленные за отчетный год</t>
  </si>
  <si>
    <t>Количество спортивных сооружений (единиц)</t>
  </si>
  <si>
    <t>- 50-метровые</t>
  </si>
  <si>
    <t>- 25-метровые</t>
  </si>
  <si>
    <t>- (42 х 24 м)</t>
  </si>
  <si>
    <t>- (36 х 18 м); (30 х 15 м) и (30 х 18 м)</t>
  </si>
  <si>
    <t>- (24 х 12 м) и (18 х 9 м)</t>
  </si>
  <si>
    <t>ДООЦ</t>
  </si>
  <si>
    <t xml:space="preserve"> ДЮСШ</t>
  </si>
  <si>
    <t>101</t>
  </si>
  <si>
    <t>102</t>
  </si>
  <si>
    <t>105</t>
  </si>
  <si>
    <t>Система образования</t>
  </si>
  <si>
    <t>Спортивные школы для инвалидов</t>
  </si>
  <si>
    <t>Спортивные секции для инвалидов</t>
  </si>
  <si>
    <t>Число отделений по видам спорта,секций (ед.)</t>
  </si>
  <si>
    <t>Раздел II. Численность занимающихся</t>
  </si>
  <si>
    <t>инвалидов</t>
  </si>
  <si>
    <t>девушки</t>
  </si>
  <si>
    <t>из них занимается в сельской местности</t>
  </si>
  <si>
    <t>Хоккей с мячем</t>
  </si>
  <si>
    <t>Раздел IV. Тренерско-преподавательский состав</t>
  </si>
  <si>
    <t>в т.ч.в сельской местности</t>
  </si>
  <si>
    <t>Заслуженный тренер России, Заслуженный учитель России</t>
  </si>
  <si>
    <t>Раздел V. Административные работники и специалисты</t>
  </si>
  <si>
    <t>Заслуженный работник физической культуры, Заслуженный работник общего образования</t>
  </si>
  <si>
    <t>Инструктор-методист, в т.ч. старший инструктор-методист</t>
  </si>
  <si>
    <t>Средний медицинский персонал</t>
  </si>
  <si>
    <t>Врач</t>
  </si>
  <si>
    <t>1. Количество</t>
  </si>
  <si>
    <t>2. Вновь открыто</t>
  </si>
  <si>
    <t>3. Реорганизовано</t>
  </si>
  <si>
    <t xml:space="preserve">4. Передано в другие ведомства </t>
  </si>
  <si>
    <t>(с указанием причины и ведомства)</t>
  </si>
  <si>
    <t xml:space="preserve">5. Передано из других ведомств </t>
  </si>
  <si>
    <t>6. Закрыто</t>
  </si>
  <si>
    <t>7. Ведется строительство спортивных сооружений (каких):</t>
  </si>
  <si>
    <t>- введено в эксплуатацию спортивных сооружений в текущем году</t>
  </si>
  <si>
    <t xml:space="preserve"> - Инструкторы-методисты (в том числе старшие)</t>
  </si>
  <si>
    <t xml:space="preserve"> - Тренеры-преподаватели, педагоги дополнительного образования</t>
  </si>
  <si>
    <t>Вид деятельности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</si>
  <si>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</si>
  <si>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</si>
  <si>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</si>
  <si>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</si>
  <si>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10 февраля</t>
  </si>
  <si>
    <t>после отчетного периода</t>
  </si>
  <si>
    <t>Годовая</t>
  </si>
  <si>
    <t>Код
формы
по ОКУД</t>
  </si>
  <si>
    <t>Код</t>
  </si>
  <si>
    <t>отчитывающейся организации
по ОКПО</t>
  </si>
  <si>
    <t>0609404</t>
  </si>
  <si>
    <t>8. Спортивно - оздоровительная работа:                                                           - количество обучающихся отдохнувших в спортивных лагерях</t>
  </si>
  <si>
    <t>Из них в сельской местности</t>
  </si>
  <si>
    <t>Из них (гр. 33) имеют:</t>
  </si>
  <si>
    <t>Сумма, гр. 37;38;39</t>
  </si>
  <si>
    <t>Сумма, гр.35;36</t>
  </si>
  <si>
    <t xml:space="preserve">Число школ, клубов, иных организаций, реализующих программы дополнительного образования, имеющих спортивные секции </t>
  </si>
  <si>
    <t xml:space="preserve">Иные организации, реализующие программы ДО, имеющие спортивные секции </t>
  </si>
  <si>
    <t>начальной                        подготовки</t>
  </si>
  <si>
    <t>6 - 15 - летнего возраста</t>
  </si>
  <si>
    <t>Раздел III. Спортсмены - разрядники</t>
  </si>
  <si>
    <r>
      <t xml:space="preserve">из них занимается  </t>
    </r>
    <r>
      <rPr>
        <b/>
        <sz val="10"/>
        <rFont val="Times New Roman"/>
        <family val="1"/>
        <charset val="204"/>
      </rPr>
      <t>в сельской местности</t>
    </r>
  </si>
  <si>
    <r>
      <t xml:space="preserve">из </t>
    </r>
    <r>
      <rPr>
        <b/>
        <sz val="10"/>
        <rFont val="Times New Roman"/>
        <family val="1"/>
        <charset val="204"/>
      </rPr>
      <t xml:space="preserve">графы 24 </t>
    </r>
    <r>
      <rPr>
        <sz val="10"/>
        <rFont val="Times New Roman"/>
        <family val="1"/>
        <charset val="204"/>
      </rPr>
      <t>инвалидов</t>
    </r>
  </si>
  <si>
    <t>массовые разряды</t>
  </si>
  <si>
    <t xml:space="preserve"> Количество тренеров,педагогов дополнительного. образования</t>
  </si>
  <si>
    <t>в т.ч. в сельской местности</t>
  </si>
  <si>
    <t xml:space="preserve">Иные образовательные организации, реализующие программы дополнительного образования, имеющие спортивные секции </t>
  </si>
  <si>
    <t>9. Количество специалистов, прошедших профессиональную переподготовку на семинарах, курсах по виду спорта в текущем году:</t>
  </si>
  <si>
    <t xml:space="preserve"> -Директора, заместители директоров</t>
  </si>
  <si>
    <t xml:space="preserve">  Почтовый адрес, индекс: </t>
  </si>
  <si>
    <t xml:space="preserve">  Ф.И.О. руководителя: </t>
  </si>
  <si>
    <t xml:space="preserve">  Телефон:                                      Факс:  </t>
  </si>
  <si>
    <t xml:space="preserve">          Email:</t>
  </si>
  <si>
    <t>ПОКАЗАТЕЛИ</t>
  </si>
  <si>
    <t>юридические лица, осуществляющие деятельность по физической культуре и спорту в</t>
  </si>
  <si>
    <t>отрасли образования:</t>
  </si>
  <si>
    <t>районные (городские) органы управления образованием:</t>
  </si>
  <si>
    <t>организационно - методического обеспечения физического воспитания"</t>
  </si>
  <si>
    <r>
      <t xml:space="preserve">из них занимается </t>
    </r>
    <r>
      <rPr>
        <b/>
        <sz val="10"/>
        <rFont val="Times New Roman"/>
        <family val="1"/>
        <charset val="204"/>
      </rPr>
      <t>в сельской       местности</t>
    </r>
  </si>
  <si>
    <r>
      <t xml:space="preserve">из </t>
    </r>
    <r>
      <rPr>
        <b/>
        <sz val="9"/>
        <rFont val="Times New Roman"/>
        <family val="1"/>
        <charset val="204"/>
      </rPr>
      <t xml:space="preserve">графы 15 </t>
    </r>
    <r>
      <rPr>
        <sz val="9"/>
        <rFont val="Times New Roman"/>
        <family val="1"/>
        <charset val="204"/>
      </rPr>
      <t>инвалидов</t>
    </r>
  </si>
  <si>
    <t xml:space="preserve"> - районному (городскому) органу управления образованем</t>
  </si>
  <si>
    <t>органы исполнительной власти субъектов Российской федерации в области образования:</t>
  </si>
  <si>
    <t xml:space="preserve"> - Федеральному государственному бюджетному учреждению "Федеральный центр </t>
  </si>
  <si>
    <t xml:space="preserve"> - органу исполнительной власти субъектов Российской Федерации в области образования</t>
  </si>
  <si>
    <t xml:space="preserve">   Субъект Российской Федерации</t>
  </si>
  <si>
    <t>(детско-юношеским спортивным школам,специализированным детско-юношеским школам олимпийского резерва</t>
  </si>
  <si>
    <t>детским оздоровительно-образовательным центрам, детско-юношеским клубам физической подготовки</t>
  </si>
  <si>
    <t xml:space="preserve"> Наименование отчитывающейся организации</t>
  </si>
  <si>
    <t xml:space="preserve"> Почтовый адрес</t>
  </si>
  <si>
    <r>
      <t xml:space="preserve">  дополнительного образования, имеющим спортивные секции) по состоянию на </t>
    </r>
    <r>
      <rPr>
        <b/>
        <sz val="10"/>
        <rFont val="Times New Roman"/>
        <family val="1"/>
        <charset val="204"/>
      </rPr>
      <t>31 декабря 2016 г</t>
    </r>
    <r>
      <rPr>
        <sz val="10"/>
        <rFont val="Times New Roman"/>
        <family val="1"/>
        <charset val="204"/>
      </rPr>
      <t>.</t>
    </r>
  </si>
  <si>
    <t>Раздел VII. Дополнительная информация к сводному статистическому отчету о работе организаций дополнительного образования  физкультурно-спортивной направленности и иных образовательных организаций, реализующих программы дополнительного образования, имеющих спортивные секции, за 2016 год</t>
  </si>
  <si>
    <t>Раздел VI. Спортивные сооружения</t>
  </si>
  <si>
    <t>Должностное лицо, ответственное за предоставление статистической информации:</t>
  </si>
  <si>
    <t>Ф.И.О.   __________________________________________________________________</t>
  </si>
  <si>
    <t>Мониторинг системы дополнительного образования физкультурно-спортивной направленности</t>
  </si>
  <si>
    <t xml:space="preserve"> Должность:    _______________________________________________________</t>
  </si>
  <si>
    <t>Телефон:</t>
  </si>
  <si>
    <r>
      <t xml:space="preserve">            </t>
    </r>
    <r>
      <rPr>
        <i/>
        <sz val="9"/>
        <rFont val="Times New Roman"/>
        <family val="1"/>
        <charset val="204"/>
      </rPr>
      <t xml:space="preserve"> (подпись)                                                   (дата) </t>
    </r>
  </si>
  <si>
    <t>год</t>
  </si>
  <si>
    <t xml:space="preserve"> E-mail:                                                                                  </t>
  </si>
  <si>
    <t xml:space="preserve"> Мониторинг ФКиС</t>
  </si>
  <si>
    <t>Проверка ст. 100-104 (скрыть)</t>
  </si>
  <si>
    <t>спортивно - оздоровительный</t>
  </si>
  <si>
    <t>тренировочный</t>
  </si>
  <si>
    <t>совершенствования спортивного мастерства</t>
  </si>
  <si>
    <t>высшего спортивного мастерства</t>
  </si>
  <si>
    <t>спортсменов -инструкторов</t>
  </si>
  <si>
    <t>занимающихся           в платных группах, секциях</t>
  </si>
  <si>
    <t>Проверка ст.100-104 (скрыть)</t>
  </si>
  <si>
    <t xml:space="preserve">Иные организации дополнительного образования, имеющие спортивные секции </t>
  </si>
  <si>
    <t xml:space="preserve">Иные организации  дополнительного образования, имеющие спортивные секции </t>
  </si>
  <si>
    <t xml:space="preserve">Проверка ст.100-104 </t>
  </si>
  <si>
    <t>Заслуженный тренер    России,              Заслуженный учитель России</t>
  </si>
  <si>
    <t>Х</t>
  </si>
  <si>
    <t xml:space="preserve">Раздел I. Данные об организациях  дополнительного образования </t>
  </si>
  <si>
    <t>Сводные сведения по организациям дополнительного образования физкультурно-спортивной направленности</t>
  </si>
  <si>
    <t xml:space="preserve"> 85</t>
  </si>
  <si>
    <t xml:space="preserve">Государственное бюджетное учреждение дополнительного образования Самарской области                                                  "Областной детско-юношеский центр развития физической культуры и спорта"                                                                                                         
</t>
  </si>
  <si>
    <t>443068, Самарская область, г.Самара, пр. Масленникова д. 7 литер 3</t>
  </si>
  <si>
    <t>43899011</t>
  </si>
  <si>
    <t>заместитель директора</t>
  </si>
  <si>
    <t>Богданова Ольга Оскаровна</t>
  </si>
  <si>
    <t>декабря</t>
  </si>
  <si>
    <t>yulika_r@mail.ru</t>
  </si>
  <si>
    <t>8 846 263 00 92</t>
  </si>
  <si>
    <t>САМАРСКАЯ ОБЛАСТЬ</t>
  </si>
  <si>
    <t>443068 г.Самара, проспект Масленникова, д. 7 литер 3</t>
  </si>
  <si>
    <t>Ромашкин Владимир Александрович</t>
  </si>
  <si>
    <t>8 846 263 00 77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</si>
</sst>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Black"/>
      <family val="2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70C0"/>
      <name val="Tahoma"/>
      <family val="2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ED2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gray125">
        <bgColor theme="0" tint="-0.14996795556505021"/>
      </patternFill>
    </fill>
    <fill>
      <patternFill patternType="gray0625">
        <bgColor theme="0" tint="-0.14996795556505021"/>
      </patternFill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3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/>
    <xf numFmtId="0" fontId="1" fillId="0" borderId="0" xfId="0" applyNumberFormat="1" applyFont="1" applyBorder="1" applyAlignment="1">
      <alignment horizontal="left"/>
    </xf>
    <xf numFmtId="0" fontId="1" fillId="0" borderId="12" xfId="0" applyFont="1" applyBorder="1"/>
    <xf numFmtId="49" fontId="1" fillId="0" borderId="3" xfId="0" applyNumberFormat="1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0" fillId="2" borderId="0" xfId="0" applyFill="1" applyBorder="1"/>
    <xf numFmtId="0" fontId="0" fillId="4" borderId="0" xfId="0" applyFill="1"/>
    <xf numFmtId="0" fontId="1" fillId="4" borderId="0" xfId="0" applyFont="1" applyFill="1" applyAlignment="1">
      <alignment horizontal="center" vertical="center"/>
    </xf>
    <xf numFmtId="3" fontId="0" fillId="4" borderId="0" xfId="0" applyNumberFormat="1" applyFill="1"/>
    <xf numFmtId="0" fontId="7" fillId="4" borderId="0" xfId="0" applyFont="1" applyFill="1" applyBorder="1" applyAlignment="1">
      <alignment vertical="center"/>
    </xf>
    <xf numFmtId="0" fontId="0" fillId="4" borderId="0" xfId="0" applyFill="1" applyBorder="1" applyAlignment="1"/>
    <xf numFmtId="0" fontId="0" fillId="4" borderId="0" xfId="0" applyFill="1" applyBorder="1"/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4" fillId="4" borderId="0" xfId="0" applyFont="1" applyFill="1" applyAlignment="1"/>
    <xf numFmtId="0" fontId="9" fillId="4" borderId="0" xfId="0" applyFont="1" applyFill="1" applyAlignment="1"/>
    <xf numFmtId="0" fontId="6" fillId="4" borderId="0" xfId="0" applyFont="1" applyFill="1" applyAlignment="1"/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49" fontId="1" fillId="4" borderId="34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3" fontId="1" fillId="5" borderId="34" xfId="0" applyNumberFormat="1" applyFont="1" applyFill="1" applyBorder="1" applyAlignment="1" applyProtection="1">
      <alignment horizontal="center" vertical="center"/>
      <protection hidden="1"/>
    </xf>
    <xf numFmtId="3" fontId="1" fillId="5" borderId="6" xfId="0" applyNumberFormat="1" applyFont="1" applyFill="1" applyBorder="1" applyAlignment="1" applyProtection="1">
      <alignment horizontal="center" vertical="center"/>
      <protection hidden="1"/>
    </xf>
    <xf numFmtId="3" fontId="1" fillId="5" borderId="21" xfId="0" applyNumberFormat="1" applyFont="1" applyFill="1" applyBorder="1" applyAlignment="1" applyProtection="1">
      <alignment horizontal="center" vertical="center"/>
      <protection hidden="1"/>
    </xf>
    <xf numFmtId="3" fontId="1" fillId="5" borderId="2" xfId="0" applyNumberFormat="1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1" xfId="0" applyNumberFormat="1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vertical="top" wrapText="1"/>
    </xf>
    <xf numFmtId="0" fontId="9" fillId="4" borderId="5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21" xfId="0" applyFont="1" applyFill="1" applyBorder="1" applyAlignment="1">
      <alignment vertical="top" wrapText="1"/>
    </xf>
    <xf numFmtId="0" fontId="9" fillId="4" borderId="3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2" xfId="0" applyFont="1" applyFill="1" applyBorder="1" applyAlignment="1" applyProtection="1"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3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wrapText="1"/>
    </xf>
    <xf numFmtId="49" fontId="1" fillId="0" borderId="33" xfId="0" applyNumberFormat="1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5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5" borderId="6" xfId="0" applyNumberFormat="1" applyFont="1" applyFill="1" applyBorder="1" applyAlignment="1" applyProtection="1">
      <alignment horizontal="center" vertical="center"/>
      <protection hidden="1"/>
    </xf>
    <xf numFmtId="1" fontId="3" fillId="5" borderId="6" xfId="0" applyNumberFormat="1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3" fontId="3" fillId="5" borderId="2" xfId="0" applyNumberFormat="1" applyFont="1" applyFill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3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/>
    <xf numFmtId="0" fontId="9" fillId="4" borderId="7" xfId="0" applyFont="1" applyFill="1" applyBorder="1" applyAlignment="1" applyProtection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6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wrapText="1"/>
    </xf>
    <xf numFmtId="0" fontId="1" fillId="4" borderId="1" xfId="0" applyFont="1" applyFill="1" applyBorder="1" applyAlignment="1"/>
    <xf numFmtId="0" fontId="2" fillId="4" borderId="3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/>
    <xf numFmtId="3" fontId="1" fillId="7" borderId="6" xfId="0" applyNumberFormat="1" applyFont="1" applyFill="1" applyBorder="1" applyAlignment="1" applyProtection="1">
      <alignment horizontal="center" vertical="center"/>
      <protection hidden="1"/>
    </xf>
    <xf numFmtId="3" fontId="1" fillId="6" borderId="2" xfId="0" applyNumberFormat="1" applyFont="1" applyFill="1" applyBorder="1" applyAlignment="1" applyProtection="1">
      <alignment horizontal="center" vertical="center"/>
      <protection hidden="1"/>
    </xf>
    <xf numFmtId="49" fontId="1" fillId="4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4" borderId="3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49" fontId="1" fillId="4" borderId="5" xfId="0" applyNumberFormat="1" applyFont="1" applyFill="1" applyBorder="1" applyAlignment="1"/>
    <xf numFmtId="3" fontId="1" fillId="7" borderId="34" xfId="0" applyNumberFormat="1" applyFont="1" applyFill="1" applyBorder="1" applyAlignment="1" applyProtection="1">
      <alignment horizontal="center" vertical="center"/>
      <protection hidden="1"/>
    </xf>
    <xf numFmtId="3" fontId="1" fillId="6" borderId="5" xfId="0" applyNumberFormat="1" applyFont="1" applyFill="1" applyBorder="1" applyAlignment="1" applyProtection="1">
      <alignment horizontal="center" vertical="center"/>
      <protection hidden="1"/>
    </xf>
    <xf numFmtId="0" fontId="8" fillId="8" borderId="21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left"/>
    </xf>
    <xf numFmtId="0" fontId="1" fillId="3" borderId="34" xfId="0" applyFont="1" applyFill="1" applyBorder="1" applyAlignment="1">
      <alignment wrapText="1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3" fontId="3" fillId="5" borderId="2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9" fillId="0" borderId="0" xfId="0" applyFont="1" applyBorder="1" applyAlignment="1"/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7" xfId="0" applyFont="1" applyBorder="1" applyAlignment="1">
      <alignment horizontal="left"/>
    </xf>
    <xf numFmtId="49" fontId="1" fillId="0" borderId="7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top"/>
    </xf>
    <xf numFmtId="49" fontId="1" fillId="0" borderId="13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left"/>
    </xf>
    <xf numFmtId="0" fontId="1" fillId="0" borderId="14" xfId="0" applyNumberFormat="1" applyFont="1" applyBorder="1" applyAlignment="1">
      <alignment horizontal="left" wrapText="1"/>
    </xf>
    <xf numFmtId="0" fontId="1" fillId="0" borderId="15" xfId="0" applyNumberFormat="1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21" fillId="0" borderId="0" xfId="0" applyFont="1" applyAlignment="1">
      <alignment horizontal="left"/>
    </xf>
    <xf numFmtId="0" fontId="19" fillId="0" borderId="16" xfId="0" applyFont="1" applyBorder="1" applyAlignment="1">
      <alignment horizontal="center"/>
    </xf>
    <xf numFmtId="1" fontId="0" fillId="4" borderId="0" xfId="0" applyNumberFormat="1" applyFill="1" applyBorder="1"/>
    <xf numFmtId="0" fontId="1" fillId="0" borderId="2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left" vertical="center" wrapText="1"/>
      <protection hidden="1"/>
    </xf>
    <xf numFmtId="49" fontId="1" fillId="3" borderId="0" xfId="0" applyNumberFormat="1" applyFont="1" applyFill="1" applyBorder="1" applyAlignment="1" applyProtection="1">
      <alignment horizontal="center" vertical="center"/>
      <protection hidden="1"/>
    </xf>
    <xf numFmtId="3" fontId="3" fillId="5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/>
    <xf numFmtId="0" fontId="23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 applyProtection="1">
      <alignment horizontal="center" vertical="center"/>
      <protection hidden="1"/>
    </xf>
    <xf numFmtId="3" fontId="24" fillId="0" borderId="2" xfId="0" applyNumberFormat="1" applyFont="1" applyFill="1" applyBorder="1" applyAlignment="1" applyProtection="1">
      <alignment horizontal="center" vertical="center"/>
      <protection hidden="1"/>
    </xf>
    <xf numFmtId="3" fontId="3" fillId="3" borderId="0" xfId="0" applyNumberFormat="1" applyFont="1" applyFill="1" applyBorder="1" applyAlignment="1" applyProtection="1">
      <protection hidden="1"/>
    </xf>
    <xf numFmtId="49" fontId="1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</xf>
    <xf numFmtId="0" fontId="26" fillId="4" borderId="0" xfId="0" applyFont="1" applyFill="1" applyBorder="1" applyAlignment="1">
      <alignment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3" fontId="27" fillId="3" borderId="0" xfId="0" applyNumberFormat="1" applyFont="1" applyFill="1" applyBorder="1" applyAlignment="1" applyProtection="1">
      <alignment horizontal="center" vertical="center"/>
      <protection hidden="1"/>
    </xf>
    <xf numFmtId="3" fontId="27" fillId="3" borderId="0" xfId="0" applyNumberFormat="1" applyFont="1" applyFill="1" applyBorder="1" applyAlignment="1" applyProtection="1">
      <protection hidden="1"/>
    </xf>
    <xf numFmtId="3" fontId="2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/>
    <xf numFmtId="0" fontId="1" fillId="3" borderId="33" xfId="0" applyFont="1" applyFill="1" applyBorder="1" applyAlignment="1">
      <alignment horizontal="left" vertical="center" wrapText="1"/>
    </xf>
    <xf numFmtId="49" fontId="1" fillId="3" borderId="3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/>
    </xf>
    <xf numFmtId="3" fontId="3" fillId="5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>
      <alignment wrapText="1"/>
    </xf>
    <xf numFmtId="49" fontId="1" fillId="0" borderId="33" xfId="0" applyNumberFormat="1" applyFont="1" applyFill="1" applyBorder="1" applyAlignment="1">
      <alignment horizontal="center" vertical="center"/>
    </xf>
    <xf numFmtId="3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1" xfId="0" applyFont="1" applyFill="1" applyBorder="1" applyAlignment="1">
      <alignment horizontal="left" vertical="center" wrapText="1"/>
    </xf>
    <xf numFmtId="49" fontId="1" fillId="3" borderId="45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left" vertical="center" wrapText="1"/>
      <protection hidden="1"/>
    </xf>
    <xf numFmtId="49" fontId="13" fillId="3" borderId="0" xfId="0" applyNumberFormat="1" applyFont="1" applyFill="1" applyBorder="1" applyAlignment="1" applyProtection="1">
      <alignment horizontal="center" vertical="center"/>
      <protection hidden="1"/>
    </xf>
    <xf numFmtId="3" fontId="1" fillId="5" borderId="13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locked="0"/>
    </xf>
    <xf numFmtId="3" fontId="1" fillId="5" borderId="33" xfId="0" applyNumberFormat="1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9" borderId="33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9" borderId="33" xfId="0" applyFont="1" applyFill="1" applyBorder="1" applyAlignment="1" applyProtection="1">
      <alignment horizontal="center" vertical="center"/>
      <protection locked="0"/>
    </xf>
    <xf numFmtId="49" fontId="1" fillId="4" borderId="40" xfId="0" applyNumberFormat="1" applyFont="1" applyFill="1" applyBorder="1" applyAlignment="1">
      <alignment horizontal="center" vertical="center"/>
    </xf>
    <xf numFmtId="3" fontId="1" fillId="5" borderId="40" xfId="0" applyNumberFormat="1" applyFont="1" applyFill="1" applyBorder="1" applyAlignment="1" applyProtection="1">
      <alignment horizontal="center" vertical="center"/>
      <protection hidden="1"/>
    </xf>
    <xf numFmtId="3" fontId="1" fillId="5" borderId="46" xfId="0" applyNumberFormat="1" applyFont="1" applyFill="1" applyBorder="1" applyAlignment="1" applyProtection="1">
      <alignment horizontal="center" vertical="center"/>
      <protection hidden="1"/>
    </xf>
    <xf numFmtId="0" fontId="1" fillId="4" borderId="40" xfId="0" applyFont="1" applyFill="1" applyBorder="1" applyAlignment="1">
      <alignment horizontal="center"/>
    </xf>
    <xf numFmtId="0" fontId="5" fillId="0" borderId="0" xfId="0" applyFont="1"/>
    <xf numFmtId="0" fontId="8" fillId="5" borderId="9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textRotation="90" wrapText="1"/>
    </xf>
    <xf numFmtId="0" fontId="1" fillId="4" borderId="21" xfId="0" applyFont="1" applyFill="1" applyBorder="1" applyAlignment="1">
      <alignment horizontal="center" vertical="center" textRotation="90" wrapText="1"/>
    </xf>
    <xf numFmtId="3" fontId="27" fillId="5" borderId="6" xfId="0" applyNumberFormat="1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>
      <alignment vertical="center" wrapText="1"/>
    </xf>
    <xf numFmtId="3" fontId="27" fillId="5" borderId="2" xfId="0" applyNumberFormat="1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5" borderId="40" xfId="0" applyFont="1" applyFill="1" applyBorder="1" applyAlignment="1" applyProtection="1">
      <alignment horizontal="center"/>
      <protection hidden="1"/>
    </xf>
    <xf numFmtId="0" fontId="1" fillId="5" borderId="40" xfId="0" applyFont="1" applyFill="1" applyBorder="1" applyAlignment="1">
      <alignment horizontal="center"/>
    </xf>
    <xf numFmtId="0" fontId="12" fillId="4" borderId="39" xfId="0" applyFont="1" applyFill="1" applyBorder="1" applyAlignment="1">
      <alignment wrapText="1"/>
    </xf>
    <xf numFmtId="0" fontId="1" fillId="4" borderId="21" xfId="0" applyFont="1" applyFill="1" applyBorder="1" applyAlignment="1">
      <alignment vertical="center" wrapText="1"/>
    </xf>
    <xf numFmtId="49" fontId="1" fillId="4" borderId="21" xfId="0" applyNumberFormat="1" applyFont="1" applyFill="1" applyBorder="1" applyAlignment="1">
      <alignment horizontal="center" vertical="center"/>
    </xf>
    <xf numFmtId="3" fontId="27" fillId="5" borderId="21" xfId="0" applyNumberFormat="1" applyFont="1" applyFill="1" applyBorder="1" applyAlignment="1" applyProtection="1">
      <alignment horizontal="center" vertical="center"/>
      <protection hidden="1"/>
    </xf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0" borderId="33" xfId="0" applyNumberFormat="1" applyFon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 applyProtection="1">
      <alignment horizontal="right" vertical="center"/>
      <protection locked="0"/>
    </xf>
    <xf numFmtId="0" fontId="9" fillId="4" borderId="6" xfId="0" applyFont="1" applyFill="1" applyBorder="1" applyAlignment="1">
      <alignment vertical="top" wrapText="1"/>
    </xf>
    <xf numFmtId="3" fontId="1" fillId="5" borderId="6" xfId="0" applyNumberFormat="1" applyFont="1" applyFill="1" applyBorder="1" applyAlignment="1" applyProtection="1">
      <alignment horizontal="center" vertical="center" wrapText="1"/>
    </xf>
    <xf numFmtId="3" fontId="1" fillId="5" borderId="6" xfId="0" applyNumberFormat="1" applyFont="1" applyFill="1" applyBorder="1" applyAlignment="1" applyProtection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 wrapText="1"/>
    </xf>
    <xf numFmtId="0" fontId="0" fillId="4" borderId="35" xfId="0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36" xfId="0" applyFill="1" applyBorder="1" applyProtection="1">
      <protection locked="0"/>
    </xf>
    <xf numFmtId="0" fontId="9" fillId="4" borderId="21" xfId="0" applyFont="1" applyFill="1" applyBorder="1" applyAlignment="1">
      <alignment wrapText="1"/>
    </xf>
    <xf numFmtId="3" fontId="1" fillId="0" borderId="6" xfId="0" applyNumberFormat="1" applyFont="1" applyBorder="1" applyAlignment="1" applyProtection="1">
      <alignment horizontal="center" vertical="center" wrapText="1"/>
      <protection hidden="1"/>
    </xf>
    <xf numFmtId="3" fontId="1" fillId="0" borderId="21" xfId="0" applyNumberFormat="1" applyFont="1" applyBorder="1" applyAlignment="1" applyProtection="1">
      <alignment horizontal="center" vertical="center" wrapText="1"/>
      <protection hidden="1"/>
    </xf>
    <xf numFmtId="0" fontId="1" fillId="10" borderId="7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left" vertical="center"/>
    </xf>
    <xf numFmtId="0" fontId="1" fillId="10" borderId="12" xfId="0" applyFont="1" applyFill="1" applyBorder="1" applyAlignment="1">
      <alignment horizontal="left" vertical="center"/>
    </xf>
    <xf numFmtId="0" fontId="1" fillId="10" borderId="13" xfId="0" applyFont="1" applyFill="1" applyBorder="1" applyAlignment="1">
      <alignment horizontal="left" vertical="center"/>
    </xf>
    <xf numFmtId="0" fontId="1" fillId="10" borderId="14" xfId="0" applyFont="1" applyFill="1" applyBorder="1" applyAlignment="1">
      <alignment horizontal="left" vertical="center"/>
    </xf>
    <xf numFmtId="0" fontId="1" fillId="10" borderId="1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left" vertical="center"/>
    </xf>
    <xf numFmtId="0" fontId="1" fillId="10" borderId="16" xfId="0" applyFont="1" applyFill="1" applyBorder="1" applyAlignment="1">
      <alignment horizontal="left" vertical="center"/>
    </xf>
    <xf numFmtId="0" fontId="1" fillId="10" borderId="17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21" fillId="6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6" borderId="14" xfId="0" applyFont="1" applyFill="1" applyBorder="1" applyAlignment="1" applyProtection="1">
      <alignment horizontal="center" vertical="center"/>
      <protection locked="0"/>
    </xf>
    <xf numFmtId="0" fontId="21" fillId="6" borderId="14" xfId="0" applyFont="1" applyFill="1" applyBorder="1" applyAlignment="1">
      <alignment horizontal="center" vertical="center"/>
    </xf>
    <xf numFmtId="0" fontId="21" fillId="6" borderId="3" xfId="0" applyFont="1" applyFill="1" applyBorder="1" applyAlignment="1" applyProtection="1">
      <alignment horizontal="center" vertical="center"/>
      <protection locked="0"/>
    </xf>
    <xf numFmtId="0" fontId="22" fillId="6" borderId="3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/>
    </xf>
    <xf numFmtId="0" fontId="1" fillId="6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13" xfId="0" applyFont="1" applyFill="1" applyBorder="1" applyAlignment="1" applyProtection="1">
      <alignment horizontal="center" vertical="center" wrapText="1"/>
      <protection locked="0"/>
    </xf>
    <xf numFmtId="0" fontId="1" fillId="6" borderId="15" xfId="0" applyFont="1" applyFill="1" applyBorder="1" applyAlignment="1" applyProtection="1">
      <alignment horizontal="center" vertical="center" wrapText="1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0" fillId="0" borderId="39" xfId="0" applyFill="1" applyBorder="1"/>
    <xf numFmtId="0" fontId="1" fillId="0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34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/>
    </xf>
    <xf numFmtId="0" fontId="8" fillId="0" borderId="6" xfId="0" applyFont="1" applyFill="1" applyBorder="1" applyAlignment="1">
      <alignment horizontal="center" vertical="center" textRotation="90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4" borderId="2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8" fillId="7" borderId="0" xfId="1" applyFill="1" applyBorder="1" applyAlignment="1" applyProtection="1">
      <alignment horizontal="center" vertical="center"/>
      <protection locked="0"/>
    </xf>
    <xf numFmtId="0" fontId="17" fillId="7" borderId="0" xfId="0" applyFont="1" applyFill="1" applyBorder="1" applyAlignment="1" applyProtection="1">
      <alignment horizontal="center" vertical="center"/>
      <protection locked="0"/>
    </xf>
    <xf numFmtId="0" fontId="9" fillId="4" borderId="47" xfId="0" applyFont="1" applyFill="1" applyBorder="1" applyAlignment="1">
      <alignment horizontal="left" vertical="center" wrapText="1"/>
    </xf>
    <xf numFmtId="0" fontId="9" fillId="4" borderId="48" xfId="0" applyFont="1" applyFill="1" applyBorder="1" applyAlignment="1">
      <alignment horizontal="left" vertical="center" wrapText="1"/>
    </xf>
    <xf numFmtId="0" fontId="9" fillId="4" borderId="49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 applyProtection="1">
      <alignment horizontal="left" vertical="center"/>
      <protection locked="0"/>
    </xf>
    <xf numFmtId="0" fontId="9" fillId="7" borderId="0" xfId="0" applyFont="1" applyFill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29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b val="0"/>
        <i val="0"/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5FED2"/>
      <color rgb="FFCCECFF"/>
      <color rgb="FFD1FEB0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0"/>
  </sheetPr>
  <dimension ref="A1:EY35"/>
  <sheetViews>
    <sheetView zoomScaleSheetLayoutView="100" workbookViewId="0">
      <selection activeCell="BU35" sqref="BU35:DD35"/>
    </sheetView>
  </sheetViews>
  <sheetFormatPr defaultRowHeight="12.75"/>
  <cols>
    <col min="1" max="77" width="0.85546875" customWidth="1"/>
    <col min="78" max="78" width="0.85546875" hidden="1" customWidth="1"/>
    <col min="79" max="150" width="0.85546875" customWidth="1"/>
    <col min="151" max="151" width="2" customWidth="1"/>
    <col min="152" max="154" width="0.85546875" customWidth="1"/>
  </cols>
  <sheetData>
    <row r="1" spans="1:154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04" t="s">
        <v>350</v>
      </c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5"/>
      <c r="BH1" s="305"/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  <c r="BW1" s="305"/>
      <c r="BX1" s="305"/>
      <c r="BY1" s="305"/>
      <c r="BZ1" s="305"/>
      <c r="CA1" s="305"/>
      <c r="CB1" s="305"/>
      <c r="CC1" s="305"/>
      <c r="CD1" s="305"/>
      <c r="CE1" s="305"/>
      <c r="CF1" s="305"/>
      <c r="CG1" s="305"/>
      <c r="CH1" s="305"/>
      <c r="CI1" s="305"/>
      <c r="CJ1" s="305"/>
      <c r="CK1" s="305"/>
      <c r="CL1" s="305"/>
      <c r="CM1" s="305"/>
      <c r="CN1" s="305"/>
      <c r="CO1" s="305"/>
      <c r="CP1" s="305"/>
      <c r="CQ1" s="305"/>
      <c r="CR1" s="305"/>
      <c r="CS1" s="305"/>
      <c r="CT1" s="305"/>
      <c r="CU1" s="305"/>
      <c r="CV1" s="305"/>
      <c r="CW1" s="305"/>
      <c r="CX1" s="305"/>
      <c r="CY1" s="305"/>
      <c r="CZ1" s="305"/>
      <c r="DA1" s="305"/>
      <c r="DB1" s="305"/>
      <c r="DC1" s="305"/>
      <c r="DD1" s="305"/>
      <c r="DE1" s="305"/>
      <c r="DF1" s="305"/>
      <c r="DG1" s="305"/>
      <c r="DH1" s="305"/>
      <c r="DI1" s="305"/>
      <c r="DJ1" s="305"/>
      <c r="DK1" s="305"/>
      <c r="DL1" s="305"/>
      <c r="DM1" s="305"/>
      <c r="DN1" s="305"/>
      <c r="DO1" s="305"/>
      <c r="DP1" s="305"/>
      <c r="DQ1" s="305"/>
      <c r="DR1" s="305"/>
      <c r="DS1" s="305"/>
      <c r="DT1" s="305"/>
      <c r="DU1" s="305"/>
      <c r="DV1" s="305"/>
      <c r="DW1" s="305"/>
      <c r="DX1" s="305"/>
      <c r="DY1" s="305"/>
      <c r="DZ1" s="305"/>
      <c r="EA1" s="305"/>
      <c r="EB1" s="305"/>
      <c r="EC1" s="305"/>
      <c r="ED1" s="305"/>
      <c r="EE1" s="305"/>
      <c r="EF1" s="305"/>
      <c r="EG1" s="305"/>
      <c r="EH1" s="306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>
        <v>2</v>
      </c>
      <c r="EW1" s="1"/>
      <c r="EX1" s="1"/>
    </row>
    <row r="2" spans="1:15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"/>
      <c r="N2" s="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1"/>
      <c r="ET2" s="1"/>
      <c r="EU2" s="1"/>
      <c r="EV2" s="1"/>
      <c r="EW2" s="1"/>
      <c r="EX2" s="1"/>
    </row>
    <row r="3" spans="1:15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07" t="s">
        <v>296</v>
      </c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08"/>
      <c r="BW3" s="308"/>
      <c r="BX3" s="308"/>
      <c r="BY3" s="308"/>
      <c r="BZ3" s="308"/>
      <c r="CA3" s="308"/>
      <c r="CB3" s="308"/>
      <c r="CC3" s="308"/>
      <c r="CD3" s="308"/>
      <c r="CE3" s="308"/>
      <c r="CF3" s="308"/>
      <c r="CG3" s="308"/>
      <c r="CH3" s="308"/>
      <c r="CI3" s="308"/>
      <c r="CJ3" s="308"/>
      <c r="CK3" s="308"/>
      <c r="CL3" s="308"/>
      <c r="CM3" s="308"/>
      <c r="CN3" s="308"/>
      <c r="CO3" s="308"/>
      <c r="CP3" s="308"/>
      <c r="CQ3" s="308"/>
      <c r="CR3" s="308"/>
      <c r="CS3" s="308"/>
      <c r="CT3" s="308"/>
      <c r="CU3" s="308"/>
      <c r="CV3" s="308"/>
      <c r="CW3" s="308"/>
      <c r="CX3" s="308"/>
      <c r="CY3" s="308"/>
      <c r="CZ3" s="308"/>
      <c r="DA3" s="308"/>
      <c r="DB3" s="308"/>
      <c r="DC3" s="308"/>
      <c r="DD3" s="308"/>
      <c r="DE3" s="308"/>
      <c r="DF3" s="308"/>
      <c r="DG3" s="308"/>
      <c r="DH3" s="308"/>
      <c r="DI3" s="308"/>
      <c r="DJ3" s="308"/>
      <c r="DK3" s="308"/>
      <c r="DL3" s="308"/>
      <c r="DM3" s="308"/>
      <c r="DN3" s="308"/>
      <c r="DO3" s="308"/>
      <c r="DP3" s="308"/>
      <c r="DQ3" s="308"/>
      <c r="DR3" s="308"/>
      <c r="DS3" s="308"/>
      <c r="DT3" s="308"/>
      <c r="DU3" s="308"/>
      <c r="DV3" s="308"/>
      <c r="DW3" s="308"/>
      <c r="DX3" s="308"/>
      <c r="DY3" s="308"/>
      <c r="DZ3" s="308"/>
      <c r="EA3" s="308"/>
      <c r="EB3" s="308"/>
      <c r="EC3" s="308"/>
      <c r="ED3" s="308"/>
      <c r="EE3" s="308"/>
      <c r="EF3" s="308"/>
      <c r="EG3" s="308"/>
      <c r="EH3" s="309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</row>
    <row r="4" spans="1:15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07" t="s">
        <v>297</v>
      </c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8"/>
      <c r="AX4" s="308"/>
      <c r="AY4" s="308"/>
      <c r="AZ4" s="308"/>
      <c r="BA4" s="308"/>
      <c r="BB4" s="308"/>
      <c r="BC4" s="308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9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</row>
    <row r="5" spans="1:154" ht="13.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</row>
    <row r="6" spans="1:154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310" t="s">
        <v>371</v>
      </c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311"/>
      <c r="CH6" s="311"/>
      <c r="CI6" s="311"/>
      <c r="CJ6" s="311"/>
      <c r="CK6" s="311"/>
      <c r="CL6" s="311"/>
      <c r="CM6" s="311"/>
      <c r="CN6" s="311"/>
      <c r="CO6" s="311"/>
      <c r="CP6" s="311"/>
      <c r="CQ6" s="311"/>
      <c r="CR6" s="311"/>
      <c r="CS6" s="311"/>
      <c r="CT6" s="311"/>
      <c r="CU6" s="311"/>
      <c r="CV6" s="31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  <c r="DN6" s="311"/>
      <c r="DO6" s="311"/>
      <c r="DP6" s="311"/>
      <c r="DQ6" s="311"/>
      <c r="DR6" s="311"/>
      <c r="DS6" s="311"/>
      <c r="DT6" s="311"/>
      <c r="DU6" s="311"/>
      <c r="DV6" s="311"/>
      <c r="DW6" s="311"/>
      <c r="DX6" s="311"/>
      <c r="DY6" s="311"/>
      <c r="DZ6" s="311"/>
      <c r="EA6" s="311"/>
      <c r="EB6" s="311"/>
      <c r="EC6" s="311"/>
      <c r="ED6" s="311"/>
      <c r="EE6" s="311"/>
      <c r="EF6" s="312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87" t="s">
        <v>341</v>
      </c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9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87" t="s">
        <v>342</v>
      </c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288"/>
      <c r="CL8" s="288"/>
      <c r="CM8" s="288"/>
      <c r="CN8" s="288"/>
      <c r="CO8" s="288"/>
      <c r="CP8" s="288"/>
      <c r="CQ8" s="288"/>
      <c r="CR8" s="288"/>
      <c r="CS8" s="288"/>
      <c r="CT8" s="288"/>
      <c r="CU8" s="288"/>
      <c r="CV8" s="288"/>
      <c r="CW8" s="288"/>
      <c r="CX8" s="288"/>
      <c r="CY8" s="288"/>
      <c r="CZ8" s="288"/>
      <c r="DA8" s="288"/>
      <c r="DB8" s="288"/>
      <c r="DC8" s="288"/>
      <c r="DD8" s="288"/>
      <c r="DE8" s="288"/>
      <c r="DF8" s="288"/>
      <c r="DG8" s="288"/>
      <c r="DH8" s="288"/>
      <c r="DI8" s="288"/>
      <c r="DJ8" s="288"/>
      <c r="DK8" s="288"/>
      <c r="DL8" s="288"/>
      <c r="DM8" s="288"/>
      <c r="DN8" s="288"/>
      <c r="DO8" s="288"/>
      <c r="DP8" s="288"/>
      <c r="DQ8" s="288"/>
      <c r="DR8" s="288"/>
      <c r="DS8" s="288"/>
      <c r="DT8" s="288"/>
      <c r="DU8" s="288"/>
      <c r="DV8" s="288"/>
      <c r="DW8" s="288"/>
      <c r="DX8" s="288"/>
      <c r="DY8" s="288"/>
      <c r="DZ8" s="288"/>
      <c r="EA8" s="288"/>
      <c r="EB8" s="288"/>
      <c r="EC8" s="288"/>
      <c r="ED8" s="288"/>
      <c r="EE8" s="288"/>
      <c r="EF8" s="289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</row>
    <row r="9" spans="1:154" ht="12.7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90" t="s">
        <v>345</v>
      </c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1"/>
      <c r="CA9" s="291"/>
      <c r="CB9" s="291"/>
      <c r="CC9" s="291"/>
      <c r="CD9" s="291"/>
      <c r="CE9" s="291"/>
      <c r="CF9" s="291"/>
      <c r="CG9" s="291"/>
      <c r="CH9" s="291"/>
      <c r="CI9" s="291"/>
      <c r="CJ9" s="291"/>
      <c r="CK9" s="291"/>
      <c r="CL9" s="291"/>
      <c r="CM9" s="291"/>
      <c r="CN9" s="291"/>
      <c r="CO9" s="291"/>
      <c r="CP9" s="291"/>
      <c r="CQ9" s="291"/>
      <c r="CR9" s="291"/>
      <c r="CS9" s="291"/>
      <c r="CT9" s="291"/>
      <c r="CU9" s="291"/>
      <c r="CV9" s="291"/>
      <c r="CW9" s="291"/>
      <c r="CX9" s="291"/>
      <c r="CY9" s="291"/>
      <c r="CZ9" s="291"/>
      <c r="DA9" s="291"/>
      <c r="DB9" s="291"/>
      <c r="DC9" s="291"/>
      <c r="DD9" s="291"/>
      <c r="DE9" s="291"/>
      <c r="DF9" s="291"/>
      <c r="DG9" s="291"/>
      <c r="DH9" s="291"/>
      <c r="DI9" s="291"/>
      <c r="DJ9" s="291"/>
      <c r="DK9" s="291"/>
      <c r="DL9" s="291"/>
      <c r="DM9" s="291"/>
      <c r="DN9" s="291"/>
      <c r="DO9" s="291"/>
      <c r="DP9" s="291"/>
      <c r="DQ9" s="291"/>
      <c r="DR9" s="291"/>
      <c r="DS9" s="291"/>
      <c r="DT9" s="291"/>
      <c r="DU9" s="291"/>
      <c r="DV9" s="291"/>
      <c r="DW9" s="291"/>
      <c r="DX9" s="291"/>
      <c r="DY9" s="291"/>
      <c r="DZ9" s="291"/>
      <c r="EA9" s="291"/>
      <c r="EB9" s="291"/>
      <c r="EC9" s="291"/>
      <c r="ED9" s="291"/>
      <c r="EE9" s="291"/>
      <c r="EF9" s="292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</row>
    <row r="10" spans="1:15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</row>
    <row r="11" spans="1:15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</row>
    <row r="12" spans="1:154">
      <c r="A12" s="293" t="s">
        <v>298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5"/>
      <c r="CG12" s="293" t="s">
        <v>299</v>
      </c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5"/>
      <c r="DM12" s="1"/>
      <c r="DN12" s="1"/>
      <c r="DO12" s="1"/>
      <c r="DP12" s="1"/>
      <c r="DQ12" s="1"/>
      <c r="DR12" s="1"/>
      <c r="DS12" s="298" t="s">
        <v>356</v>
      </c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300"/>
      <c r="ET12" s="1"/>
      <c r="EU12" s="1"/>
      <c r="EV12" s="1"/>
      <c r="EW12" s="1"/>
      <c r="EX12" s="1"/>
    </row>
    <row r="13" spans="1:154">
      <c r="A13" s="296" t="s">
        <v>330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  <c r="BC13" s="297"/>
      <c r="BD13" s="297"/>
      <c r="BE13" s="297"/>
      <c r="BF13" s="297"/>
      <c r="BG13" s="297"/>
      <c r="BH13" s="297"/>
      <c r="BI13" s="297"/>
      <c r="BJ13" s="297"/>
      <c r="BK13" s="297"/>
      <c r="BL13" s="297"/>
      <c r="BM13" s="297"/>
      <c r="BN13" s="297"/>
      <c r="BO13" s="297"/>
      <c r="BP13" s="297"/>
      <c r="BQ13" s="297"/>
      <c r="BR13" s="297"/>
      <c r="BS13" s="297"/>
      <c r="BT13" s="297"/>
      <c r="BU13" s="297"/>
      <c r="BV13" s="297"/>
      <c r="BW13" s="297"/>
      <c r="BX13" s="297"/>
      <c r="BY13" s="297"/>
      <c r="BZ13" s="297"/>
      <c r="CA13" s="149"/>
      <c r="CB13" s="149"/>
      <c r="CC13" s="149"/>
      <c r="CD13" s="149"/>
      <c r="CE13" s="149"/>
      <c r="CF13" s="150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3"/>
      <c r="DM13" s="1"/>
      <c r="DN13" s="1"/>
      <c r="DO13" s="1"/>
      <c r="DP13" s="1"/>
      <c r="DQ13" s="1"/>
      <c r="DR13" s="1"/>
      <c r="DS13" s="301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3"/>
      <c r="ET13" s="1"/>
      <c r="EU13" s="1"/>
      <c r="EV13" s="1"/>
      <c r="EW13" s="1"/>
      <c r="EX13" s="1"/>
    </row>
    <row r="14" spans="1:154" ht="12.75" customHeight="1">
      <c r="A14" s="151" t="s">
        <v>331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1"/>
      <c r="CG14" s="251" t="s">
        <v>300</v>
      </c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2"/>
      <c r="CT14" s="252"/>
      <c r="CU14" s="252"/>
      <c r="CV14" s="252"/>
      <c r="CW14" s="252"/>
      <c r="CX14" s="252"/>
      <c r="CY14" s="252"/>
      <c r="CZ14" s="252"/>
      <c r="DA14" s="252"/>
      <c r="DB14" s="252"/>
      <c r="DC14" s="252"/>
      <c r="DD14" s="252"/>
      <c r="DE14" s="252"/>
      <c r="DF14" s="252"/>
      <c r="DG14" s="252"/>
      <c r="DH14" s="252"/>
      <c r="DI14" s="252"/>
      <c r="DJ14" s="252"/>
      <c r="DK14" s="252"/>
      <c r="DL14" s="253"/>
      <c r="DM14" s="1"/>
      <c r="DN14" s="1"/>
      <c r="DO14" s="1"/>
      <c r="DP14" s="1"/>
      <c r="DQ14" s="1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"/>
      <c r="EW14" s="1"/>
      <c r="EX14" s="1"/>
    </row>
    <row r="15" spans="1:154" ht="12.75" customHeight="1">
      <c r="A15" s="152" t="s">
        <v>336</v>
      </c>
      <c r="B15" s="13"/>
      <c r="C15" s="13"/>
      <c r="D15" s="13"/>
      <c r="E15" s="13"/>
      <c r="F15" s="13"/>
      <c r="G15" s="13"/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5"/>
      <c r="CG15" s="251" t="s">
        <v>301</v>
      </c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52"/>
      <c r="CT15" s="252"/>
      <c r="CU15" s="252"/>
      <c r="CV15" s="252"/>
      <c r="CW15" s="252"/>
      <c r="CX15" s="252"/>
      <c r="CY15" s="252"/>
      <c r="CZ15" s="252"/>
      <c r="DA15" s="252"/>
      <c r="DB15" s="252"/>
      <c r="DC15" s="252"/>
      <c r="DD15" s="252"/>
      <c r="DE15" s="252"/>
      <c r="DF15" s="252"/>
      <c r="DG15" s="252"/>
      <c r="DH15" s="252"/>
      <c r="DI15" s="252"/>
      <c r="DJ15" s="252"/>
      <c r="DK15" s="252"/>
      <c r="DL15" s="253"/>
      <c r="DM15" s="1"/>
      <c r="DN15" s="16"/>
      <c r="DO15" s="1"/>
      <c r="DP15" s="1"/>
      <c r="DQ15" s="1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"/>
      <c r="EW15" s="1"/>
      <c r="EX15" s="1"/>
    </row>
    <row r="16" spans="1:154">
      <c r="A16" s="151" t="s">
        <v>332</v>
      </c>
      <c r="B16" s="17"/>
      <c r="C16" s="17"/>
      <c r="D16" s="17"/>
      <c r="E16" s="17"/>
      <c r="F16" s="13"/>
      <c r="G16" s="13"/>
      <c r="H16" s="13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1"/>
      <c r="CG16" s="251"/>
      <c r="CH16" s="252"/>
      <c r="CI16" s="252"/>
      <c r="CJ16" s="252"/>
      <c r="CK16" s="252"/>
      <c r="CL16" s="252"/>
      <c r="CM16" s="252"/>
      <c r="CN16" s="252"/>
      <c r="CO16" s="252"/>
      <c r="CP16" s="252"/>
      <c r="CQ16" s="252"/>
      <c r="CR16" s="252"/>
      <c r="CS16" s="252"/>
      <c r="CT16" s="252"/>
      <c r="CU16" s="252"/>
      <c r="CV16" s="252"/>
      <c r="CW16" s="252"/>
      <c r="CX16" s="252"/>
      <c r="CY16" s="252"/>
      <c r="CZ16" s="252"/>
      <c r="DA16" s="252"/>
      <c r="DB16" s="252"/>
      <c r="DC16" s="252"/>
      <c r="DD16" s="252"/>
      <c r="DE16" s="252"/>
      <c r="DF16" s="252"/>
      <c r="DG16" s="252"/>
      <c r="DH16" s="252"/>
      <c r="DI16" s="252"/>
      <c r="DJ16" s="252"/>
      <c r="DK16" s="252"/>
      <c r="DL16" s="253"/>
      <c r="DM16" s="1"/>
      <c r="DN16" s="16"/>
      <c r="DO16" s="1"/>
      <c r="DP16" s="1"/>
      <c r="DQ16" s="1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"/>
      <c r="EW16" s="1"/>
      <c r="EX16" s="1"/>
    </row>
    <row r="17" spans="1:155">
      <c r="A17" s="151" t="s">
        <v>339</v>
      </c>
      <c r="B17" s="17"/>
      <c r="C17" s="17"/>
      <c r="D17" s="17"/>
      <c r="E17" s="17"/>
      <c r="F17" s="13"/>
      <c r="G17" s="13"/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5"/>
      <c r="CG17" s="251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3"/>
      <c r="DM17" s="1"/>
      <c r="DN17" s="16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</row>
    <row r="18" spans="1:155">
      <c r="A18" s="151" t="s">
        <v>337</v>
      </c>
      <c r="B18" s="18"/>
      <c r="C18" s="18"/>
      <c r="D18" s="18"/>
      <c r="E18" s="18"/>
      <c r="F18" s="18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9"/>
      <c r="CG18" s="251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3"/>
      <c r="DM18" s="1"/>
      <c r="DN18" s="16"/>
      <c r="DO18" s="1"/>
      <c r="DP18" s="1"/>
      <c r="DQ18" s="1"/>
      <c r="DR18" s="1"/>
      <c r="DS18" s="1"/>
      <c r="DT18" s="1"/>
      <c r="DU18" s="1"/>
      <c r="DV18" s="1"/>
      <c r="DW18" s="1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12"/>
      <c r="EJ18" s="12"/>
      <c r="EK18" s="12"/>
      <c r="EL18" s="12"/>
      <c r="EM18" s="20"/>
      <c r="EN18" s="20"/>
      <c r="EO18" s="20"/>
      <c r="EP18" s="20"/>
      <c r="EQ18" s="20"/>
      <c r="ER18" s="1"/>
      <c r="ES18" s="1"/>
      <c r="ET18" s="21"/>
      <c r="EU18" s="1"/>
      <c r="EV18" s="1"/>
      <c r="EW18" s="1"/>
      <c r="EX18" s="1"/>
    </row>
    <row r="19" spans="1:155">
      <c r="A19" s="153" t="s">
        <v>338</v>
      </c>
      <c r="B19" s="18"/>
      <c r="C19" s="18"/>
      <c r="D19" s="18"/>
      <c r="E19" s="18"/>
      <c r="F19" s="1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3"/>
      <c r="CG19" s="251"/>
      <c r="CH19" s="252"/>
      <c r="CI19" s="252"/>
      <c r="CJ19" s="252"/>
      <c r="CK19" s="252"/>
      <c r="CL19" s="252"/>
      <c r="CM19" s="252"/>
      <c r="CN19" s="252"/>
      <c r="CO19" s="252"/>
      <c r="CP19" s="252"/>
      <c r="CQ19" s="252"/>
      <c r="CR19" s="252"/>
      <c r="CS19" s="252"/>
      <c r="CT19" s="252"/>
      <c r="CU19" s="252"/>
      <c r="CV19" s="252"/>
      <c r="CW19" s="252"/>
      <c r="CX19" s="252"/>
      <c r="CY19" s="252"/>
      <c r="CZ19" s="252"/>
      <c r="DA19" s="252"/>
      <c r="DB19" s="252"/>
      <c r="DC19" s="252"/>
      <c r="DD19" s="252"/>
      <c r="DE19" s="252"/>
      <c r="DF19" s="252"/>
      <c r="DG19" s="252"/>
      <c r="DH19" s="252"/>
      <c r="DI19" s="252"/>
      <c r="DJ19" s="252"/>
      <c r="DK19" s="252"/>
      <c r="DL19" s="253"/>
      <c r="DM19" s="1"/>
      <c r="DN19" s="16"/>
      <c r="DO19" s="1"/>
      <c r="DP19" s="1"/>
      <c r="DQ19" s="1"/>
      <c r="DR19" s="1"/>
      <c r="DS19" s="21"/>
      <c r="DT19" s="21"/>
      <c r="DU19" s="2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21"/>
      <c r="ES19" s="21"/>
      <c r="ET19" s="21"/>
      <c r="EU19" s="1"/>
      <c r="EV19" s="1"/>
      <c r="EW19" s="1"/>
      <c r="EX19" s="1"/>
    </row>
    <row r="20" spans="1:155">
      <c r="A20" s="154" t="s">
        <v>333</v>
      </c>
      <c r="B20" s="155"/>
      <c r="C20" s="155"/>
      <c r="D20" s="155"/>
      <c r="E20" s="155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8"/>
      <c r="CG20" s="254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6"/>
      <c r="DM20" s="1"/>
      <c r="DN20" s="16"/>
      <c r="DO20" s="1"/>
      <c r="DP20" s="1"/>
      <c r="DQ20" s="1"/>
      <c r="DR20" s="1"/>
      <c r="DS20" s="21"/>
      <c r="DT20" s="257" t="s">
        <v>302</v>
      </c>
      <c r="DU20" s="258"/>
      <c r="DV20" s="258"/>
      <c r="DW20" s="258"/>
      <c r="DX20" s="258"/>
      <c r="DY20" s="258"/>
      <c r="DZ20" s="258"/>
      <c r="EA20" s="258"/>
      <c r="EB20" s="258"/>
      <c r="EC20" s="258"/>
      <c r="ED20" s="258"/>
      <c r="EE20" s="258"/>
      <c r="EF20" s="258"/>
      <c r="EG20" s="258"/>
      <c r="EH20" s="258"/>
      <c r="EI20" s="258"/>
      <c r="EJ20" s="258"/>
      <c r="EK20" s="258"/>
      <c r="EL20" s="258"/>
      <c r="EM20" s="258"/>
      <c r="EN20" s="258"/>
      <c r="EO20" s="258"/>
      <c r="EP20" s="258"/>
      <c r="EQ20" s="258"/>
      <c r="ER20" s="258"/>
      <c r="ES20" s="259"/>
      <c r="ET20" s="21"/>
      <c r="EU20" s="1"/>
      <c r="EV20" s="1"/>
      <c r="EW20" s="1"/>
      <c r="EX20" s="1"/>
    </row>
    <row r="21" spans="1:15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1:155">
      <c r="A22" s="284" t="s">
        <v>343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6"/>
      <c r="AV22" s="326" t="s">
        <v>373</v>
      </c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27"/>
      <c r="BM22" s="327"/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7"/>
      <c r="CC22" s="327"/>
      <c r="CD22" s="327"/>
      <c r="CE22" s="327"/>
      <c r="CF22" s="327"/>
      <c r="CG22" s="327"/>
      <c r="CH22" s="327"/>
      <c r="CI22" s="327"/>
      <c r="CJ22" s="327"/>
      <c r="CK22" s="327"/>
      <c r="CL22" s="327"/>
      <c r="CM22" s="327"/>
      <c r="CN22" s="327"/>
      <c r="CO22" s="327"/>
      <c r="CP22" s="327"/>
      <c r="CQ22" s="327"/>
      <c r="CR22" s="327"/>
      <c r="CS22" s="327"/>
      <c r="CT22" s="327"/>
      <c r="CU22" s="327"/>
      <c r="CV22" s="327"/>
      <c r="CW22" s="327"/>
      <c r="CX22" s="327"/>
      <c r="CY22" s="327"/>
      <c r="CZ22" s="327"/>
      <c r="DA22" s="327"/>
      <c r="DB22" s="327"/>
      <c r="DC22" s="327"/>
      <c r="DD22" s="327"/>
      <c r="DE22" s="327"/>
      <c r="DF22" s="327"/>
      <c r="DG22" s="327"/>
      <c r="DH22" s="327"/>
      <c r="DI22" s="327"/>
      <c r="DJ22" s="327"/>
      <c r="DK22" s="327"/>
      <c r="DL22" s="327"/>
      <c r="DM22" s="327"/>
      <c r="DN22" s="327"/>
      <c r="DO22" s="327"/>
      <c r="DP22" s="327"/>
      <c r="DQ22" s="327"/>
      <c r="DR22" s="327"/>
      <c r="DS22" s="327"/>
      <c r="DT22" s="327"/>
      <c r="DU22" s="327"/>
      <c r="DV22" s="327"/>
      <c r="DW22" s="327"/>
      <c r="DX22" s="327"/>
      <c r="DY22" s="327"/>
      <c r="DZ22" s="327"/>
      <c r="EA22" s="327"/>
      <c r="EB22" s="327"/>
      <c r="EC22" s="327"/>
      <c r="ED22" s="327"/>
      <c r="EE22" s="327"/>
      <c r="EF22" s="327"/>
      <c r="EG22" s="327"/>
      <c r="EH22" s="327"/>
      <c r="EI22" s="327"/>
      <c r="EJ22" s="327"/>
      <c r="EK22" s="327"/>
      <c r="EL22" s="327"/>
      <c r="EM22" s="327"/>
      <c r="EN22" s="327"/>
      <c r="EO22" s="327"/>
      <c r="EP22" s="327"/>
      <c r="EQ22" s="327"/>
      <c r="ER22" s="327"/>
      <c r="ES22" s="327"/>
      <c r="ET22" s="327"/>
      <c r="EU22" s="327"/>
      <c r="EV22" s="327"/>
      <c r="EW22" s="327"/>
      <c r="EX22" s="328"/>
    </row>
    <row r="23" spans="1:155">
      <c r="A23" s="248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50"/>
      <c r="AV23" s="329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/>
      <c r="CP23" s="313"/>
      <c r="CQ23" s="313"/>
      <c r="CR23" s="313"/>
      <c r="CS23" s="313"/>
      <c r="CT23" s="313"/>
      <c r="CU23" s="313"/>
      <c r="CV23" s="313"/>
      <c r="CW23" s="313"/>
      <c r="CX23" s="313"/>
      <c r="CY23" s="313"/>
      <c r="CZ23" s="313"/>
      <c r="DA23" s="313"/>
      <c r="DB23" s="313"/>
      <c r="DC23" s="313"/>
      <c r="DD23" s="313"/>
      <c r="DE23" s="313"/>
      <c r="DF23" s="313"/>
      <c r="DG23" s="313"/>
      <c r="DH23" s="313"/>
      <c r="DI23" s="313"/>
      <c r="DJ23" s="313"/>
      <c r="DK23" s="313"/>
      <c r="DL23" s="313"/>
      <c r="DM23" s="313"/>
      <c r="DN23" s="313"/>
      <c r="DO23" s="313"/>
      <c r="DP23" s="313"/>
      <c r="DQ23" s="313"/>
      <c r="DR23" s="313"/>
      <c r="DS23" s="313"/>
      <c r="DT23" s="313"/>
      <c r="DU23" s="313"/>
      <c r="DV23" s="313"/>
      <c r="DW23" s="313"/>
      <c r="DX23" s="313"/>
      <c r="DY23" s="313"/>
      <c r="DZ23" s="313"/>
      <c r="EA23" s="313"/>
      <c r="EB23" s="313"/>
      <c r="EC23" s="313"/>
      <c r="ED23" s="313"/>
      <c r="EE23" s="313"/>
      <c r="EF23" s="313"/>
      <c r="EG23" s="313"/>
      <c r="EH23" s="313"/>
      <c r="EI23" s="313"/>
      <c r="EJ23" s="313"/>
      <c r="EK23" s="313"/>
      <c r="EL23" s="313"/>
      <c r="EM23" s="313"/>
      <c r="EN23" s="313"/>
      <c r="EO23" s="313"/>
      <c r="EP23" s="313"/>
      <c r="EQ23" s="313"/>
      <c r="ER23" s="313"/>
      <c r="ES23" s="313"/>
      <c r="ET23" s="313"/>
      <c r="EU23" s="313"/>
      <c r="EV23" s="313"/>
      <c r="EW23" s="313"/>
      <c r="EX23" s="330"/>
    </row>
    <row r="24" spans="1:155">
      <c r="A24" s="245" t="s">
        <v>344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7"/>
      <c r="S24" s="331" t="s">
        <v>374</v>
      </c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3"/>
    </row>
    <row r="25" spans="1:155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334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335"/>
      <c r="BU25" s="335"/>
      <c r="BV25" s="335"/>
      <c r="BW25" s="335"/>
      <c r="BX25" s="335"/>
      <c r="BY25" s="335"/>
      <c r="BZ25" s="335"/>
      <c r="CA25" s="335"/>
      <c r="CB25" s="335"/>
      <c r="CC25" s="335"/>
      <c r="CD25" s="335"/>
      <c r="CE25" s="335"/>
      <c r="CF25" s="335"/>
      <c r="CG25" s="335"/>
      <c r="CH25" s="335"/>
      <c r="CI25" s="335"/>
      <c r="CJ25" s="335"/>
      <c r="CK25" s="335"/>
      <c r="CL25" s="335"/>
      <c r="CM25" s="335"/>
      <c r="CN25" s="335"/>
      <c r="CO25" s="335"/>
      <c r="CP25" s="335"/>
      <c r="CQ25" s="335"/>
      <c r="CR25" s="335"/>
      <c r="CS25" s="335"/>
      <c r="CT25" s="335"/>
      <c r="CU25" s="335"/>
      <c r="CV25" s="335"/>
      <c r="CW25" s="335"/>
      <c r="CX25" s="335"/>
      <c r="CY25" s="335"/>
      <c r="CZ25" s="335"/>
      <c r="DA25" s="335"/>
      <c r="DB25" s="335"/>
      <c r="DC25" s="335"/>
      <c r="DD25" s="335"/>
      <c r="DE25" s="335"/>
      <c r="DF25" s="335"/>
      <c r="DG25" s="335"/>
      <c r="DH25" s="335"/>
      <c r="DI25" s="335"/>
      <c r="DJ25" s="335"/>
      <c r="DK25" s="335"/>
      <c r="DL25" s="335"/>
      <c r="DM25" s="335"/>
      <c r="DN25" s="335"/>
      <c r="DO25" s="335"/>
      <c r="DP25" s="335"/>
      <c r="DQ25" s="335"/>
      <c r="DR25" s="335"/>
      <c r="DS25" s="335"/>
      <c r="DT25" s="335"/>
      <c r="DU25" s="335"/>
      <c r="DV25" s="335"/>
      <c r="DW25" s="335"/>
      <c r="DX25" s="335"/>
      <c r="DY25" s="335"/>
      <c r="DZ25" s="335"/>
      <c r="EA25" s="335"/>
      <c r="EB25" s="335"/>
      <c r="EC25" s="335"/>
      <c r="ED25" s="335"/>
      <c r="EE25" s="335"/>
      <c r="EF25" s="335"/>
      <c r="EG25" s="335"/>
      <c r="EH25" s="335"/>
      <c r="EI25" s="335"/>
      <c r="EJ25" s="335"/>
      <c r="EK25" s="335"/>
      <c r="EL25" s="335"/>
      <c r="EM25" s="335"/>
      <c r="EN25" s="335"/>
      <c r="EO25" s="335"/>
      <c r="EP25" s="335"/>
      <c r="EQ25" s="335"/>
      <c r="ER25" s="335"/>
      <c r="ES25" s="335"/>
      <c r="ET25" s="335"/>
      <c r="EU25" s="335"/>
      <c r="EV25" s="335"/>
      <c r="EW25" s="335"/>
      <c r="EX25" s="336"/>
    </row>
    <row r="26" spans="1:155">
      <c r="A26" s="265" t="s">
        <v>303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7"/>
      <c r="S26" s="280" t="s">
        <v>304</v>
      </c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281"/>
      <c r="BH26" s="281"/>
      <c r="BI26" s="281"/>
      <c r="BJ26" s="281"/>
      <c r="BK26" s="281"/>
      <c r="BL26" s="281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1"/>
      <c r="BX26" s="281"/>
      <c r="BY26" s="281"/>
      <c r="BZ26" s="281"/>
      <c r="CA26" s="281"/>
      <c r="CB26" s="281"/>
      <c r="CC26" s="281"/>
      <c r="CD26" s="281"/>
      <c r="CE26" s="281"/>
      <c r="CF26" s="281"/>
      <c r="CG26" s="281"/>
      <c r="CH26" s="281"/>
      <c r="CI26" s="281"/>
      <c r="CJ26" s="281"/>
      <c r="CK26" s="281"/>
      <c r="CL26" s="281"/>
      <c r="CM26" s="281"/>
      <c r="CN26" s="281"/>
      <c r="CO26" s="281"/>
      <c r="CP26" s="281"/>
      <c r="CQ26" s="281"/>
      <c r="CR26" s="281"/>
      <c r="CS26" s="281"/>
      <c r="CT26" s="281"/>
      <c r="CU26" s="281"/>
      <c r="CV26" s="281"/>
      <c r="CW26" s="281"/>
      <c r="CX26" s="281"/>
      <c r="CY26" s="281"/>
      <c r="CZ26" s="281"/>
      <c r="DA26" s="281"/>
      <c r="DB26" s="281"/>
      <c r="DC26" s="281"/>
      <c r="DD26" s="281"/>
      <c r="DE26" s="281"/>
      <c r="DF26" s="281"/>
      <c r="DG26" s="281"/>
      <c r="DH26" s="281"/>
      <c r="DI26" s="281"/>
      <c r="DJ26" s="281"/>
      <c r="DK26" s="281"/>
      <c r="DL26" s="281"/>
      <c r="DM26" s="281"/>
      <c r="DN26" s="281"/>
      <c r="DO26" s="281"/>
      <c r="DP26" s="281"/>
      <c r="DQ26" s="281"/>
      <c r="DR26" s="281"/>
      <c r="DS26" s="281"/>
      <c r="DT26" s="281"/>
      <c r="DU26" s="281"/>
      <c r="DV26" s="281"/>
      <c r="DW26" s="281"/>
      <c r="DX26" s="281"/>
      <c r="DY26" s="281"/>
      <c r="DZ26" s="281"/>
      <c r="EA26" s="281"/>
      <c r="EB26" s="281"/>
      <c r="EC26" s="281"/>
      <c r="ED26" s="281"/>
      <c r="EE26" s="281"/>
      <c r="EF26" s="281"/>
      <c r="EG26" s="281"/>
      <c r="EH26" s="281"/>
      <c r="EI26" s="281"/>
      <c r="EJ26" s="281"/>
      <c r="EK26" s="281"/>
      <c r="EL26" s="281"/>
      <c r="EM26" s="281"/>
      <c r="EN26" s="281"/>
      <c r="EO26" s="281"/>
      <c r="EP26" s="281"/>
      <c r="EQ26" s="281"/>
      <c r="ER26" s="281"/>
      <c r="ES26" s="282"/>
      <c r="ET26" s="282"/>
      <c r="EU26" s="282"/>
      <c r="EV26" s="282"/>
      <c r="EW26" s="282"/>
      <c r="EX26" s="283"/>
    </row>
    <row r="27" spans="1:155" ht="27" customHeight="1">
      <c r="A27" s="268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70"/>
      <c r="S27" s="339" t="s">
        <v>305</v>
      </c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40"/>
      <c r="BL27" s="268"/>
      <c r="BM27" s="269"/>
      <c r="BN27" s="269"/>
      <c r="BO27" s="269"/>
      <c r="BP27" s="269"/>
      <c r="BQ27" s="269"/>
      <c r="BR27" s="269"/>
      <c r="BS27" s="269"/>
      <c r="BT27" s="269"/>
      <c r="BU27" s="269"/>
      <c r="BV27" s="269"/>
      <c r="BW27" s="269"/>
      <c r="BX27" s="269"/>
      <c r="BY27" s="269"/>
      <c r="BZ27" s="269"/>
      <c r="CA27" s="269"/>
      <c r="CB27" s="269"/>
      <c r="CC27" s="269"/>
      <c r="CD27" s="269"/>
      <c r="CE27" s="269"/>
      <c r="CF27" s="269"/>
      <c r="CG27" s="269"/>
      <c r="CH27" s="269"/>
      <c r="CI27" s="269"/>
      <c r="CJ27" s="269"/>
      <c r="CK27" s="269"/>
      <c r="CL27" s="269"/>
      <c r="CM27" s="269"/>
      <c r="CN27" s="269"/>
      <c r="CO27" s="269"/>
      <c r="CP27" s="269"/>
      <c r="CQ27" s="269"/>
      <c r="CR27" s="269"/>
      <c r="CS27" s="269"/>
      <c r="CT27" s="269"/>
      <c r="CU27" s="269"/>
      <c r="CV27" s="269"/>
      <c r="CW27" s="269"/>
      <c r="CX27" s="269"/>
      <c r="CY27" s="269"/>
      <c r="CZ27" s="269"/>
      <c r="DA27" s="269"/>
      <c r="DB27" s="269"/>
      <c r="DC27" s="269"/>
      <c r="DD27" s="270"/>
      <c r="DE27" s="277"/>
      <c r="DF27" s="278"/>
      <c r="DG27" s="278"/>
      <c r="DH27" s="278"/>
      <c r="DI27" s="278"/>
      <c r="DJ27" s="278"/>
      <c r="DK27" s="278"/>
      <c r="DL27" s="278"/>
      <c r="DM27" s="278"/>
      <c r="DN27" s="278"/>
      <c r="DO27" s="278"/>
      <c r="DP27" s="278"/>
      <c r="DQ27" s="278"/>
      <c r="DR27" s="278"/>
      <c r="DS27" s="278"/>
      <c r="DT27" s="278"/>
      <c r="DU27" s="278"/>
      <c r="DV27" s="278"/>
      <c r="DW27" s="278"/>
      <c r="DX27" s="278"/>
      <c r="DY27" s="278"/>
      <c r="DZ27" s="278"/>
      <c r="EA27" s="278"/>
      <c r="EB27" s="278"/>
      <c r="EC27" s="278"/>
      <c r="ED27" s="278"/>
      <c r="EE27" s="278"/>
      <c r="EF27" s="278"/>
      <c r="EG27" s="278"/>
      <c r="EH27" s="278"/>
      <c r="EI27" s="278"/>
      <c r="EJ27" s="278"/>
      <c r="EK27" s="278"/>
      <c r="EL27" s="278"/>
      <c r="EM27" s="278"/>
      <c r="EN27" s="278"/>
      <c r="EO27" s="278"/>
      <c r="EP27" s="278"/>
      <c r="EQ27" s="278"/>
      <c r="ER27" s="278"/>
      <c r="ES27" s="278"/>
      <c r="ET27" s="278"/>
      <c r="EU27" s="278"/>
      <c r="EV27" s="278"/>
      <c r="EW27" s="278"/>
      <c r="EX27" s="279"/>
    </row>
    <row r="28" spans="1:155">
      <c r="A28" s="271">
        <v>1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3"/>
      <c r="S28" s="274">
        <v>2</v>
      </c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5"/>
      <c r="AX28" s="275"/>
      <c r="AY28" s="275"/>
      <c r="AZ28" s="275"/>
      <c r="BA28" s="275"/>
      <c r="BB28" s="275"/>
      <c r="BC28" s="275"/>
      <c r="BD28" s="275"/>
      <c r="BE28" s="275"/>
      <c r="BF28" s="275"/>
      <c r="BG28" s="275"/>
      <c r="BH28" s="275"/>
      <c r="BI28" s="275"/>
      <c r="BJ28" s="275"/>
      <c r="BK28" s="276"/>
      <c r="BL28" s="274">
        <v>3</v>
      </c>
      <c r="BM28" s="275"/>
      <c r="BN28" s="275"/>
      <c r="BO28" s="275"/>
      <c r="BP28" s="275"/>
      <c r="BQ28" s="275"/>
      <c r="BR28" s="275"/>
      <c r="BS28" s="275"/>
      <c r="BT28" s="275"/>
      <c r="BU28" s="275"/>
      <c r="BV28" s="275"/>
      <c r="BW28" s="275"/>
      <c r="BX28" s="275"/>
      <c r="BY28" s="275"/>
      <c r="BZ28" s="275"/>
      <c r="CA28" s="275"/>
      <c r="CB28" s="275"/>
      <c r="CC28" s="275"/>
      <c r="CD28" s="275"/>
      <c r="CE28" s="275"/>
      <c r="CF28" s="275"/>
      <c r="CG28" s="275"/>
      <c r="CH28" s="275"/>
      <c r="CI28" s="275"/>
      <c r="CJ28" s="275"/>
      <c r="CK28" s="275"/>
      <c r="CL28" s="275"/>
      <c r="CM28" s="275"/>
      <c r="CN28" s="275"/>
      <c r="CO28" s="275"/>
      <c r="CP28" s="275"/>
      <c r="CQ28" s="275"/>
      <c r="CR28" s="275"/>
      <c r="CS28" s="275"/>
      <c r="CT28" s="275"/>
      <c r="CU28" s="275"/>
      <c r="CV28" s="275"/>
      <c r="CW28" s="275"/>
      <c r="CX28" s="275"/>
      <c r="CY28" s="275"/>
      <c r="CZ28" s="275"/>
      <c r="DA28" s="275"/>
      <c r="DB28" s="275"/>
      <c r="DC28" s="275"/>
      <c r="DD28" s="276"/>
      <c r="DE28" s="274">
        <v>4</v>
      </c>
      <c r="DF28" s="275"/>
      <c r="DG28" s="275"/>
      <c r="DH28" s="275"/>
      <c r="DI28" s="275"/>
      <c r="DJ28" s="275"/>
      <c r="DK28" s="275"/>
      <c r="DL28" s="275"/>
      <c r="DM28" s="275"/>
      <c r="DN28" s="275"/>
      <c r="DO28" s="275"/>
      <c r="DP28" s="275"/>
      <c r="DQ28" s="275"/>
      <c r="DR28" s="275"/>
      <c r="DS28" s="275"/>
      <c r="DT28" s="275"/>
      <c r="DU28" s="275"/>
      <c r="DV28" s="275"/>
      <c r="DW28" s="275"/>
      <c r="DX28" s="275"/>
      <c r="DY28" s="275"/>
      <c r="DZ28" s="275"/>
      <c r="EA28" s="275"/>
      <c r="EB28" s="275"/>
      <c r="EC28" s="275"/>
      <c r="ED28" s="275"/>
      <c r="EE28" s="275"/>
      <c r="EF28" s="275"/>
      <c r="EG28" s="275"/>
      <c r="EH28" s="275"/>
      <c r="EI28" s="275"/>
      <c r="EJ28" s="275"/>
      <c r="EK28" s="275"/>
      <c r="EL28" s="275"/>
      <c r="EM28" s="275"/>
      <c r="EN28" s="275"/>
      <c r="EO28" s="275"/>
      <c r="EP28" s="275"/>
      <c r="EQ28" s="275"/>
      <c r="ER28" s="275"/>
      <c r="ES28" s="275"/>
      <c r="ET28" s="275"/>
      <c r="EU28" s="275"/>
      <c r="EV28" s="275"/>
      <c r="EW28" s="275"/>
      <c r="EX28" s="276"/>
    </row>
    <row r="29" spans="1:155">
      <c r="A29" s="260" t="s">
        <v>306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2" t="s">
        <v>375</v>
      </c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4"/>
      <c r="BL29" s="262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4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3"/>
      <c r="EL29" s="263"/>
      <c r="EM29" s="263"/>
      <c r="EN29" s="263"/>
      <c r="EO29" s="263"/>
      <c r="EP29" s="263"/>
      <c r="EQ29" s="263"/>
      <c r="ER29" s="263"/>
      <c r="ES29" s="263"/>
      <c r="ET29" s="263"/>
      <c r="EU29" s="263"/>
      <c r="EV29" s="263"/>
      <c r="EW29" s="263"/>
      <c r="EX29" s="264"/>
    </row>
    <row r="30" spans="1:15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</row>
    <row r="31" spans="1:15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325"/>
      <c r="EV31" s="325"/>
      <c r="EW31" s="325"/>
      <c r="EX31" s="325"/>
    </row>
    <row r="32" spans="1:155" ht="12.75" customHeight="1">
      <c r="B32" s="316" t="s">
        <v>348</v>
      </c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316"/>
      <c r="CA32" s="316"/>
      <c r="CB32" s="316"/>
      <c r="CC32" s="316"/>
      <c r="CD32" s="316"/>
      <c r="CE32" s="337" t="s">
        <v>351</v>
      </c>
      <c r="CF32" s="337"/>
      <c r="CG32" s="337"/>
      <c r="CH32" s="337"/>
      <c r="CI32" s="337"/>
      <c r="CJ32" s="337"/>
      <c r="CK32" s="337"/>
      <c r="CL32" s="337"/>
      <c r="CM32" s="337"/>
      <c r="CN32" s="337"/>
      <c r="CO32" s="337"/>
      <c r="CP32" s="337"/>
      <c r="CQ32" s="337"/>
      <c r="CR32" s="337"/>
      <c r="CS32" s="338" t="s">
        <v>376</v>
      </c>
      <c r="CT32" s="338"/>
      <c r="CU32" s="338"/>
      <c r="CV32" s="338"/>
      <c r="CW32" s="338"/>
      <c r="CX32" s="338"/>
      <c r="CY32" s="338"/>
      <c r="CZ32" s="338"/>
      <c r="DA32" s="338"/>
      <c r="DB32" s="338"/>
      <c r="DC32" s="338"/>
      <c r="DD32" s="338"/>
      <c r="DE32" s="338"/>
      <c r="DF32" s="338"/>
      <c r="DG32" s="338"/>
      <c r="DH32" s="338"/>
      <c r="DI32" s="338"/>
      <c r="DJ32" s="338"/>
      <c r="DK32" s="338"/>
      <c r="DL32" s="338"/>
      <c r="DM32" s="338"/>
      <c r="DN32" s="338"/>
      <c r="DO32" s="338"/>
      <c r="DP32" s="338"/>
      <c r="DQ32" s="338"/>
      <c r="DR32" s="338"/>
      <c r="DS32" s="338"/>
      <c r="DT32" s="338"/>
      <c r="DU32" s="338"/>
      <c r="DV32" s="338"/>
      <c r="DW32" s="338"/>
      <c r="DX32" s="338"/>
      <c r="DY32" s="338"/>
      <c r="DZ32" s="338"/>
      <c r="EA32" s="338"/>
      <c r="EB32" s="338"/>
      <c r="EC32" s="338"/>
      <c r="ED32" s="338"/>
      <c r="EE32" s="338"/>
      <c r="EF32" s="338"/>
      <c r="EG32" s="338"/>
      <c r="EH32" s="338"/>
      <c r="EI32" s="338"/>
      <c r="EJ32" s="338"/>
      <c r="EK32" s="338"/>
      <c r="EL32" s="338"/>
      <c r="EM32" s="338"/>
      <c r="EN32" s="338"/>
      <c r="EO32" s="338"/>
      <c r="EP32" s="338"/>
      <c r="EQ32" s="338"/>
      <c r="ER32" s="338"/>
      <c r="ES32" s="338"/>
      <c r="ET32" s="338"/>
      <c r="EU32" s="338"/>
      <c r="EV32" s="338"/>
      <c r="EW32" s="338"/>
      <c r="EX32" s="338"/>
      <c r="EY32" s="147"/>
    </row>
    <row r="33" spans="2:155" ht="12.75" customHeight="1">
      <c r="B33" s="252" t="s">
        <v>349</v>
      </c>
      <c r="C33" s="252"/>
      <c r="D33" s="252"/>
      <c r="E33" s="252"/>
      <c r="F33" s="252"/>
      <c r="G33" s="252"/>
      <c r="H33" s="252"/>
      <c r="I33" s="252"/>
      <c r="J33" s="252"/>
      <c r="K33" s="159"/>
      <c r="L33" s="313" t="s">
        <v>377</v>
      </c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  <c r="BO33" s="313"/>
      <c r="BP33" s="313"/>
      <c r="BQ33" s="313"/>
      <c r="BR33" s="313"/>
      <c r="BS33" s="313"/>
      <c r="BT33" s="313"/>
      <c r="BU33" s="313"/>
      <c r="BV33" s="313"/>
      <c r="BW33" s="313"/>
      <c r="BX33" s="313"/>
      <c r="BY33" s="313"/>
      <c r="BZ33" s="313"/>
      <c r="CA33" s="313"/>
      <c r="CB33" s="313"/>
      <c r="CC33" s="313"/>
      <c r="CD33" s="159"/>
      <c r="CE33" s="146"/>
      <c r="CF33" s="320"/>
      <c r="CG33" s="320"/>
      <c r="CH33" s="320"/>
      <c r="CI33" s="320"/>
      <c r="CJ33" s="320"/>
      <c r="CK33" s="320"/>
      <c r="CL33" s="320"/>
      <c r="CM33" s="320"/>
      <c r="CN33" s="320"/>
      <c r="CO33" s="320"/>
      <c r="CP33" s="320"/>
      <c r="CQ33" s="320"/>
      <c r="CR33" s="320"/>
      <c r="CS33" s="320"/>
      <c r="CT33" s="320"/>
      <c r="CU33" s="320"/>
      <c r="CV33" s="320"/>
      <c r="CW33" s="320"/>
      <c r="CX33" s="320"/>
      <c r="CY33" s="320"/>
      <c r="CZ33" s="320"/>
      <c r="DA33" s="320"/>
      <c r="DB33" s="320"/>
      <c r="DC33" s="146"/>
      <c r="DD33" s="146"/>
      <c r="DE33" s="146"/>
      <c r="DF33" s="146"/>
      <c r="DG33" s="321">
        <v>31</v>
      </c>
      <c r="DH33" s="321"/>
      <c r="DI33" s="321"/>
      <c r="DJ33" s="321"/>
      <c r="DK33" s="321"/>
      <c r="DL33" s="146"/>
      <c r="DM33" s="146"/>
      <c r="DN33" s="146"/>
      <c r="DO33" s="322" t="s">
        <v>378</v>
      </c>
      <c r="DP33" s="322"/>
      <c r="DQ33" s="322"/>
      <c r="DR33" s="322"/>
      <c r="DS33" s="322"/>
      <c r="DT33" s="322"/>
      <c r="DU33" s="322"/>
      <c r="DV33" s="322"/>
      <c r="DW33" s="322"/>
      <c r="DX33" s="322"/>
      <c r="DY33" s="322"/>
      <c r="DZ33" s="322"/>
      <c r="EA33" s="322"/>
      <c r="EB33" s="322"/>
      <c r="EC33" s="322"/>
      <c r="ED33" s="322"/>
      <c r="EE33" s="322"/>
      <c r="EF33" s="322"/>
      <c r="EG33" s="146"/>
      <c r="EH33" s="324">
        <v>2016</v>
      </c>
      <c r="EI33" s="324"/>
      <c r="EJ33" s="324"/>
      <c r="EK33" s="324"/>
      <c r="EL33" s="324"/>
      <c r="EM33" s="324"/>
      <c r="EN33" s="324"/>
      <c r="EO33" s="161"/>
      <c r="EP33" s="161"/>
      <c r="EQ33" s="324" t="s">
        <v>354</v>
      </c>
      <c r="ER33" s="324"/>
      <c r="ES33" s="324"/>
      <c r="ET33" s="324"/>
      <c r="EU33" s="146"/>
      <c r="EV33" s="146"/>
      <c r="EW33" s="146"/>
      <c r="EX33" s="146"/>
      <c r="EY33" s="146"/>
    </row>
    <row r="34" spans="2:155">
      <c r="B34" s="317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145"/>
      <c r="CE34" s="323" t="s">
        <v>353</v>
      </c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146"/>
    </row>
    <row r="35" spans="2:155">
      <c r="B35" s="314" t="s">
        <v>355</v>
      </c>
      <c r="C35" s="314"/>
      <c r="D35" s="314"/>
      <c r="E35" s="314"/>
      <c r="F35" s="314"/>
      <c r="G35" s="314"/>
      <c r="H35" s="314"/>
      <c r="I35" s="314"/>
      <c r="J35" s="314"/>
      <c r="K35" s="160"/>
      <c r="L35" s="315" t="s">
        <v>379</v>
      </c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160"/>
      <c r="AY35" s="160"/>
      <c r="AZ35" s="160"/>
      <c r="BA35" s="318" t="s">
        <v>352</v>
      </c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160"/>
      <c r="BT35" s="160"/>
      <c r="BU35" s="319" t="s">
        <v>380</v>
      </c>
      <c r="BV35" s="319"/>
      <c r="BW35" s="319"/>
      <c r="BX35" s="319"/>
      <c r="BY35" s="319"/>
      <c r="BZ35" s="319"/>
      <c r="CA35" s="319"/>
      <c r="CB35" s="319"/>
      <c r="CC35" s="319"/>
      <c r="CD35" s="319"/>
      <c r="CE35" s="319"/>
      <c r="CF35" s="319"/>
      <c r="CG35" s="319"/>
      <c r="CH35" s="319"/>
      <c r="CI35" s="319"/>
      <c r="CJ35" s="319"/>
      <c r="CK35" s="319"/>
      <c r="CL35" s="319"/>
      <c r="CM35" s="319"/>
      <c r="CN35" s="319"/>
      <c r="CO35" s="319"/>
      <c r="CP35" s="319"/>
      <c r="CQ35" s="319"/>
      <c r="CR35" s="319"/>
      <c r="CS35" s="319"/>
      <c r="CT35" s="319"/>
      <c r="CU35" s="319"/>
      <c r="CV35" s="319"/>
      <c r="CW35" s="319"/>
      <c r="CX35" s="319"/>
      <c r="CY35" s="319"/>
      <c r="CZ35" s="319"/>
      <c r="DA35" s="319"/>
      <c r="DB35" s="319"/>
      <c r="DC35" s="319"/>
      <c r="DD35" s="319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48"/>
    </row>
  </sheetData>
  <sheetProtection sheet="1" objects="1" scenarios="1" selectLockedCells="1"/>
  <mergeCells count="53">
    <mergeCell ref="EU31:EX31"/>
    <mergeCell ref="AV22:EX23"/>
    <mergeCell ref="S24:EX25"/>
    <mergeCell ref="CE32:CR32"/>
    <mergeCell ref="CS32:EX32"/>
    <mergeCell ref="S27:BK27"/>
    <mergeCell ref="DG33:DK33"/>
    <mergeCell ref="DO33:EF33"/>
    <mergeCell ref="CE34:EX34"/>
    <mergeCell ref="EH33:EN33"/>
    <mergeCell ref="EQ33:ET33"/>
    <mergeCell ref="B33:J33"/>
    <mergeCell ref="L33:CC33"/>
    <mergeCell ref="B35:J35"/>
    <mergeCell ref="L35:AW35"/>
    <mergeCell ref="B32:CD32"/>
    <mergeCell ref="B34:CC34"/>
    <mergeCell ref="BA35:BR35"/>
    <mergeCell ref="BU35:DD35"/>
    <mergeCell ref="CF33:DB33"/>
    <mergeCell ref="W7:EF7"/>
    <mergeCell ref="R1:EH1"/>
    <mergeCell ref="R3:EH3"/>
    <mergeCell ref="R4:EH4"/>
    <mergeCell ref="W6:EF6"/>
    <mergeCell ref="W8:EF8"/>
    <mergeCell ref="CG15:DL15"/>
    <mergeCell ref="W9:EF9"/>
    <mergeCell ref="A12:CF12"/>
    <mergeCell ref="CG12:DL12"/>
    <mergeCell ref="A13:BZ13"/>
    <mergeCell ref="DS12:ES13"/>
    <mergeCell ref="CG16:DL16"/>
    <mergeCell ref="CG17:DL17"/>
    <mergeCell ref="CG14:DL14"/>
    <mergeCell ref="A22:AU23"/>
    <mergeCell ref="CG18:DL18"/>
    <mergeCell ref="A24:R25"/>
    <mergeCell ref="CG19:DL19"/>
    <mergeCell ref="CG20:DL20"/>
    <mergeCell ref="DT20:ES20"/>
    <mergeCell ref="A29:R29"/>
    <mergeCell ref="S29:BK29"/>
    <mergeCell ref="BL29:DD29"/>
    <mergeCell ref="A26:R27"/>
    <mergeCell ref="DE29:EX29"/>
    <mergeCell ref="A28:R28"/>
    <mergeCell ref="S28:BK28"/>
    <mergeCell ref="BL28:DD28"/>
    <mergeCell ref="DE28:EX28"/>
    <mergeCell ref="BL27:DD27"/>
    <mergeCell ref="DE27:EX27"/>
    <mergeCell ref="S26:EX26"/>
  </mergeCells>
  <phoneticPr fontId="5" type="noConversion"/>
  <pageMargins left="0.78740157480314965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51"/>
  </sheetPr>
  <dimension ref="A1:AD158"/>
  <sheetViews>
    <sheetView zoomScaleSheetLayoutView="100" workbookViewId="0">
      <selection activeCell="G10" sqref="G10"/>
    </sheetView>
  </sheetViews>
  <sheetFormatPr defaultRowHeight="12.75"/>
  <cols>
    <col min="1" max="1" width="31" customWidth="1"/>
    <col min="2" max="2" width="8.5703125" customWidth="1"/>
    <col min="3" max="3" width="7.7109375" customWidth="1"/>
    <col min="4" max="4" width="10.42578125" customWidth="1"/>
    <col min="5" max="6" width="8.28515625" customWidth="1"/>
    <col min="7" max="7" width="25.42578125" customWidth="1"/>
    <col min="8" max="21" width="5.7109375" customWidth="1"/>
    <col min="22" max="22" width="5.85546875" customWidth="1"/>
    <col min="23" max="26" width="5.7109375" customWidth="1"/>
  </cols>
  <sheetData>
    <row r="1" spans="1:30" ht="19.5" thickBot="1">
      <c r="A1" s="341"/>
      <c r="B1" s="341"/>
      <c r="C1" s="341"/>
      <c r="D1" s="341"/>
      <c r="E1" s="341"/>
      <c r="F1" s="341"/>
      <c r="G1" s="341"/>
      <c r="H1" s="341"/>
      <c r="I1" s="341"/>
      <c r="J1" s="28"/>
      <c r="K1" s="28"/>
      <c r="L1" s="28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  <c r="X1" s="30"/>
      <c r="Y1" s="25"/>
      <c r="Z1" s="25"/>
      <c r="AA1" s="25"/>
      <c r="AB1" s="25"/>
      <c r="AC1" s="25"/>
      <c r="AD1" s="25"/>
    </row>
    <row r="2" spans="1:30" ht="18.75" customHeight="1">
      <c r="A2" s="349" t="s">
        <v>370</v>
      </c>
      <c r="B2" s="350"/>
      <c r="C2" s="350"/>
      <c r="D2" s="350"/>
      <c r="E2" s="350"/>
      <c r="F2" s="350"/>
      <c r="G2" s="351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25"/>
      <c r="Z2" s="25"/>
      <c r="AA2" s="25"/>
      <c r="AB2" s="25"/>
      <c r="AC2" s="25"/>
      <c r="AD2" s="25"/>
    </row>
    <row r="3" spans="1:30" ht="13.5" thickBot="1">
      <c r="A3" s="352"/>
      <c r="B3" s="353"/>
      <c r="C3" s="353"/>
      <c r="D3" s="353"/>
      <c r="E3" s="353"/>
      <c r="F3" s="353"/>
      <c r="G3" s="354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5"/>
      <c r="Z3" s="25"/>
      <c r="AA3" s="25"/>
      <c r="AB3" s="25"/>
      <c r="AC3" s="25"/>
      <c r="AD3" s="25"/>
    </row>
    <row r="4" spans="1:30" ht="31.5" customHeight="1">
      <c r="A4" s="342" t="s">
        <v>267</v>
      </c>
      <c r="B4" s="347" t="s">
        <v>215</v>
      </c>
      <c r="C4" s="344" t="s">
        <v>312</v>
      </c>
      <c r="D4" s="345"/>
      <c r="E4" s="345"/>
      <c r="F4" s="345"/>
      <c r="G4" s="346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25"/>
      <c r="Z4" s="25"/>
      <c r="AA4" s="25"/>
      <c r="AB4" s="25"/>
      <c r="AC4" s="25"/>
      <c r="AD4" s="25"/>
    </row>
    <row r="5" spans="1:30" ht="51.75" thickBot="1">
      <c r="A5" s="343"/>
      <c r="B5" s="348"/>
      <c r="C5" s="82" t="s">
        <v>204</v>
      </c>
      <c r="D5" s="82" t="s">
        <v>205</v>
      </c>
      <c r="E5" s="82" t="s">
        <v>201</v>
      </c>
      <c r="F5" s="82" t="s">
        <v>262</v>
      </c>
      <c r="G5" s="137" t="s">
        <v>313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25"/>
      <c r="Z5" s="25"/>
      <c r="AA5" s="25"/>
      <c r="AB5" s="25"/>
      <c r="AC5" s="25"/>
      <c r="AD5" s="25"/>
    </row>
    <row r="6" spans="1:30" ht="13.5" thickBot="1">
      <c r="A6" s="139">
        <v>1</v>
      </c>
      <c r="B6" s="140">
        <v>2</v>
      </c>
      <c r="C6" s="140">
        <v>3</v>
      </c>
      <c r="D6" s="140">
        <v>4</v>
      </c>
      <c r="E6" s="140">
        <v>5</v>
      </c>
      <c r="F6" s="140">
        <v>6</v>
      </c>
      <c r="G6" s="141">
        <v>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25"/>
      <c r="Z6" s="25"/>
      <c r="AA6" s="25"/>
      <c r="AB6" s="25"/>
      <c r="AC6" s="25"/>
      <c r="AD6" s="25"/>
    </row>
    <row r="7" spans="1:30">
      <c r="A7" s="138" t="s">
        <v>224</v>
      </c>
      <c r="B7" s="179" t="s">
        <v>4</v>
      </c>
      <c r="C7" s="71">
        <v>6</v>
      </c>
      <c r="D7" s="71"/>
      <c r="E7" s="71"/>
      <c r="F7" s="71">
        <v>4</v>
      </c>
      <c r="G7" s="71">
        <v>97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5"/>
      <c r="Z7" s="25"/>
      <c r="AA7" s="25"/>
      <c r="AB7" s="25"/>
      <c r="AC7" s="25"/>
      <c r="AD7" s="25"/>
    </row>
    <row r="8" spans="1:30">
      <c r="A8" s="72" t="s">
        <v>308</v>
      </c>
      <c r="B8" s="180" t="s">
        <v>34</v>
      </c>
      <c r="C8" s="71"/>
      <c r="D8" s="71"/>
      <c r="E8" s="71"/>
      <c r="F8" s="71"/>
      <c r="G8" s="71">
        <v>37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25"/>
      <c r="Z8" s="25"/>
      <c r="AA8" s="25"/>
      <c r="AB8" s="25"/>
      <c r="AC8" s="25"/>
      <c r="AD8" s="25"/>
    </row>
    <row r="9" spans="1:30">
      <c r="A9" s="73" t="s">
        <v>268</v>
      </c>
      <c r="B9" s="180" t="s">
        <v>35</v>
      </c>
      <c r="C9" s="71"/>
      <c r="D9" s="71"/>
      <c r="E9" s="71"/>
      <c r="F9" s="71"/>
      <c r="G9" s="7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25"/>
      <c r="Z9" s="25"/>
      <c r="AA9" s="25"/>
      <c r="AB9" s="25"/>
      <c r="AC9" s="25"/>
      <c r="AD9" s="25"/>
    </row>
    <row r="10" spans="1:30" ht="13.5" thickBot="1">
      <c r="A10" s="74" t="s">
        <v>269</v>
      </c>
      <c r="B10" s="181" t="s">
        <v>36</v>
      </c>
      <c r="C10" s="53">
        <v>1</v>
      </c>
      <c r="D10" s="53"/>
      <c r="E10" s="53"/>
      <c r="F10" s="53">
        <v>1</v>
      </c>
      <c r="G10" s="53">
        <v>5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25"/>
      <c r="Z10" s="25"/>
      <c r="AA10" s="25"/>
      <c r="AB10" s="25"/>
      <c r="AC10" s="25"/>
      <c r="AD10" s="25"/>
    </row>
    <row r="11" spans="1:30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25"/>
      <c r="Z11" s="25"/>
      <c r="AA11" s="25"/>
      <c r="AB11" s="25"/>
      <c r="AC11" s="25"/>
      <c r="AD11" s="25"/>
    </row>
    <row r="12" spans="1:30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25"/>
      <c r="Z12" s="25"/>
      <c r="AA12" s="25"/>
      <c r="AB12" s="25"/>
      <c r="AC12" s="25"/>
      <c r="AD12" s="25"/>
    </row>
    <row r="13" spans="1:30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25"/>
      <c r="Z13" s="25"/>
      <c r="AA13" s="25"/>
      <c r="AB13" s="25"/>
      <c r="AC13" s="25"/>
      <c r="AD13" s="25"/>
    </row>
    <row r="14" spans="1:30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25"/>
      <c r="Z14" s="25"/>
      <c r="AA14" s="25"/>
      <c r="AB14" s="25"/>
      <c r="AC14" s="25"/>
      <c r="AD14" s="25"/>
    </row>
    <row r="15" spans="1:30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25"/>
      <c r="Z15" s="25"/>
      <c r="AA15" s="25"/>
      <c r="AB15" s="25"/>
      <c r="AC15" s="25"/>
      <c r="AD15" s="25"/>
    </row>
    <row r="16" spans="1:30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25"/>
      <c r="Z16" s="25"/>
      <c r="AA16" s="25"/>
      <c r="AB16" s="25"/>
      <c r="AC16" s="25"/>
      <c r="AD16" s="25"/>
    </row>
    <row r="17" spans="1:30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25"/>
      <c r="Z17" s="25"/>
      <c r="AA17" s="25"/>
      <c r="AB17" s="25"/>
      <c r="AC17" s="25"/>
      <c r="AD17" s="25"/>
    </row>
    <row r="18" spans="1:30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25"/>
      <c r="Z18" s="25"/>
      <c r="AA18" s="25"/>
      <c r="AB18" s="25"/>
      <c r="AC18" s="25"/>
      <c r="AD18" s="25"/>
    </row>
    <row r="19" spans="1:30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25"/>
      <c r="Z19" s="25"/>
      <c r="AA19" s="25"/>
      <c r="AB19" s="25"/>
      <c r="AC19" s="25"/>
      <c r="AD19" s="25"/>
    </row>
    <row r="20" spans="1:30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25"/>
      <c r="Z20" s="25"/>
      <c r="AA20" s="25"/>
      <c r="AB20" s="25"/>
      <c r="AC20" s="25"/>
      <c r="AD20" s="25"/>
    </row>
    <row r="21" spans="1:30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5"/>
      <c r="Z21" s="25"/>
      <c r="AA21" s="25"/>
      <c r="AB21" s="25"/>
      <c r="AC21" s="25"/>
      <c r="AD21" s="25"/>
    </row>
    <row r="22" spans="1:30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5"/>
      <c r="Z22" s="25"/>
      <c r="AA22" s="25"/>
      <c r="AB22" s="25"/>
      <c r="AC22" s="25"/>
      <c r="AD22" s="25"/>
    </row>
    <row r="23" spans="1:30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25"/>
      <c r="Z23" s="25"/>
      <c r="AA23" s="25"/>
      <c r="AB23" s="25"/>
      <c r="AC23" s="25"/>
      <c r="AD23" s="25"/>
    </row>
    <row r="24" spans="1:30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25"/>
      <c r="Z24" s="25"/>
      <c r="AA24" s="25"/>
      <c r="AB24" s="25"/>
      <c r="AC24" s="25"/>
      <c r="AD24" s="25"/>
    </row>
    <row r="25" spans="1:30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5"/>
      <c r="Z25" s="25"/>
      <c r="AA25" s="25"/>
      <c r="AB25" s="25"/>
      <c r="AC25" s="25"/>
      <c r="AD25" s="25"/>
    </row>
    <row r="26" spans="1:30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25"/>
      <c r="Z26" s="25"/>
      <c r="AA26" s="25"/>
      <c r="AB26" s="25"/>
      <c r="AC26" s="25"/>
      <c r="AD26" s="25"/>
    </row>
    <row r="27" spans="1:30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25"/>
      <c r="Z27" s="25"/>
      <c r="AA27" s="25"/>
      <c r="AB27" s="25"/>
      <c r="AC27" s="25"/>
      <c r="AD27" s="25"/>
    </row>
    <row r="28" spans="1:30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25"/>
      <c r="Z28" s="25"/>
      <c r="AA28" s="25"/>
      <c r="AB28" s="25"/>
      <c r="AC28" s="25"/>
      <c r="AD28" s="25"/>
    </row>
    <row r="29" spans="1:30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25"/>
      <c r="Z29" s="25"/>
      <c r="AA29" s="25"/>
      <c r="AB29" s="25"/>
      <c r="AC29" s="25"/>
      <c r="AD29" s="25"/>
    </row>
    <row r="30" spans="1:30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5"/>
      <c r="Z30" s="25"/>
      <c r="AA30" s="25"/>
      <c r="AB30" s="25"/>
      <c r="AC30" s="25"/>
      <c r="AD30" s="25"/>
    </row>
    <row r="31" spans="1:30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25"/>
      <c r="Z31" s="25"/>
      <c r="AA31" s="25"/>
      <c r="AB31" s="25"/>
      <c r="AC31" s="25"/>
      <c r="AD31" s="25"/>
    </row>
    <row r="32" spans="1:30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25"/>
      <c r="Z32" s="25"/>
      <c r="AA32" s="25"/>
      <c r="AB32" s="25"/>
      <c r="AC32" s="25"/>
      <c r="AD32" s="25"/>
    </row>
    <row r="33" spans="1:3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25"/>
      <c r="Z33" s="25"/>
      <c r="AA33" s="25"/>
      <c r="AB33" s="25"/>
      <c r="AC33" s="25"/>
      <c r="AD33" s="25"/>
    </row>
    <row r="34" spans="1:30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25"/>
      <c r="Z34" s="25"/>
      <c r="AA34" s="25"/>
      <c r="AB34" s="25"/>
      <c r="AC34" s="25"/>
      <c r="AD34" s="25"/>
    </row>
    <row r="35" spans="1:30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25"/>
      <c r="Z35" s="25"/>
      <c r="AA35" s="25"/>
      <c r="AB35" s="25"/>
      <c r="AC35" s="25"/>
      <c r="AD35" s="25"/>
    </row>
    <row r="36" spans="1:30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25"/>
      <c r="Z36" s="25"/>
      <c r="AA36" s="25"/>
      <c r="AB36" s="25"/>
      <c r="AC36" s="25"/>
      <c r="AD36" s="25"/>
    </row>
    <row r="37" spans="1:30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25"/>
      <c r="Z37" s="25"/>
      <c r="AA37" s="25"/>
      <c r="AB37" s="25"/>
      <c r="AC37" s="25"/>
      <c r="AD37" s="25"/>
    </row>
    <row r="38" spans="1:30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25"/>
      <c r="Z38" s="25"/>
      <c r="AA38" s="25"/>
      <c r="AB38" s="25"/>
      <c r="AC38" s="25"/>
      <c r="AD38" s="25"/>
    </row>
    <row r="39" spans="1:30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25"/>
      <c r="Z39" s="25"/>
      <c r="AA39" s="25"/>
      <c r="AB39" s="25"/>
      <c r="AC39" s="25"/>
      <c r="AD39" s="25"/>
    </row>
    <row r="40" spans="1:30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25"/>
      <c r="Z40" s="25"/>
      <c r="AA40" s="25"/>
      <c r="AB40" s="25"/>
      <c r="AC40" s="25"/>
      <c r="AD40" s="25"/>
    </row>
    <row r="41" spans="1:30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25"/>
      <c r="Z41" s="25"/>
      <c r="AA41" s="25"/>
      <c r="AB41" s="25"/>
      <c r="AC41" s="25"/>
      <c r="AD41" s="25"/>
    </row>
    <row r="42" spans="1:30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25"/>
      <c r="Z42" s="25"/>
      <c r="AA42" s="25"/>
      <c r="AB42" s="25"/>
      <c r="AC42" s="25"/>
      <c r="AD42" s="25"/>
    </row>
    <row r="43" spans="1:30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25"/>
      <c r="Z43" s="25"/>
      <c r="AA43" s="25"/>
      <c r="AB43" s="25"/>
      <c r="AC43" s="25"/>
      <c r="AD43" s="25"/>
    </row>
    <row r="44" spans="1:30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25"/>
      <c r="Z44" s="25"/>
      <c r="AA44" s="25"/>
      <c r="AB44" s="25"/>
      <c r="AC44" s="25"/>
      <c r="AD44" s="25"/>
    </row>
    <row r="45" spans="1:30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25"/>
      <c r="Z45" s="25"/>
      <c r="AA45" s="25"/>
      <c r="AB45" s="25"/>
      <c r="AC45" s="25"/>
      <c r="AD45" s="25"/>
    </row>
    <row r="46" spans="1:30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25"/>
      <c r="Z46" s="25"/>
      <c r="AA46" s="25"/>
      <c r="AB46" s="25"/>
      <c r="AC46" s="25"/>
      <c r="AD46" s="25"/>
    </row>
    <row r="47" spans="1:30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25"/>
      <c r="Z47" s="25"/>
      <c r="AA47" s="25"/>
      <c r="AB47" s="25"/>
      <c r="AC47" s="25"/>
      <c r="AD47" s="25"/>
    </row>
    <row r="48" spans="1:30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25"/>
      <c r="Z48" s="25"/>
      <c r="AA48" s="25"/>
      <c r="AB48" s="25"/>
      <c r="AC48" s="25"/>
      <c r="AD48" s="25"/>
    </row>
    <row r="49" spans="1:30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25"/>
      <c r="Z49" s="25"/>
      <c r="AA49" s="25"/>
      <c r="AB49" s="25"/>
      <c r="AC49" s="25"/>
      <c r="AD49" s="25"/>
    </row>
    <row r="50" spans="1:30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25"/>
      <c r="Z50" s="25"/>
      <c r="AA50" s="25"/>
      <c r="AB50" s="25"/>
      <c r="AC50" s="25"/>
      <c r="AD50" s="25"/>
    </row>
    <row r="51" spans="1:30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25"/>
      <c r="Z51" s="25"/>
      <c r="AA51" s="25"/>
      <c r="AB51" s="25"/>
      <c r="AC51" s="25"/>
      <c r="AD51" s="25"/>
    </row>
    <row r="52" spans="1:30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25"/>
      <c r="Z52" s="25"/>
      <c r="AA52" s="25"/>
      <c r="AB52" s="25"/>
      <c r="AC52" s="25"/>
      <c r="AD52" s="25"/>
    </row>
    <row r="53" spans="1:30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25"/>
      <c r="Z53" s="25"/>
      <c r="AA53" s="25"/>
      <c r="AB53" s="25"/>
      <c r="AC53" s="25"/>
      <c r="AD53" s="25"/>
    </row>
    <row r="54" spans="1:30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25"/>
      <c r="Z54" s="25"/>
      <c r="AA54" s="25"/>
      <c r="AB54" s="25"/>
      <c r="AC54" s="25"/>
      <c r="AD54" s="25"/>
    </row>
    <row r="55" spans="1:30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25"/>
      <c r="Z55" s="25"/>
      <c r="AA55" s="25"/>
      <c r="AB55" s="25"/>
      <c r="AC55" s="25"/>
      <c r="AD55" s="25"/>
    </row>
    <row r="56" spans="1:30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25"/>
      <c r="Z56" s="25"/>
      <c r="AA56" s="25"/>
      <c r="AB56" s="25"/>
      <c r="AC56" s="25"/>
      <c r="AD56" s="25"/>
    </row>
    <row r="57" spans="1:30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30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30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3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30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30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30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30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</sheetData>
  <sheetProtection sheet="1" objects="1" scenarios="1" selectLockedCells="1"/>
  <mergeCells count="5">
    <mergeCell ref="A1:I1"/>
    <mergeCell ref="A4:A5"/>
    <mergeCell ref="C4:G4"/>
    <mergeCell ref="B4:B5"/>
    <mergeCell ref="A2:G3"/>
  </mergeCells>
  <phoneticPr fontId="5" type="noConversion"/>
  <dataValidations count="1">
    <dataValidation type="decimal" allowBlank="1" showInputMessage="1" showErrorMessage="1" errorTitle="Ошибка!" error="Некорректный ввод данных. Введите число" sqref="C7:G10">
      <formula1>0</formula1>
      <formula2>500000</formula2>
    </dataValidation>
  </dataValidations>
  <pageMargins left="1.6535433070866143" right="0.74803149606299213" top="0.98425196850393704" bottom="0.98425196850393704" header="0.51181102362204722" footer="0.51181102362204722"/>
  <pageSetup paperSize="9" scale="1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indexed="13"/>
  </sheetPr>
  <dimension ref="A1:AL432"/>
  <sheetViews>
    <sheetView zoomScaleSheetLayoutView="100" workbookViewId="0">
      <pane xSplit="15" ySplit="6" topLeftCell="P7" activePane="bottomRight" state="frozen"/>
      <selection pane="topRight" activeCell="P1" sqref="P1"/>
      <selection pane="bottomLeft" activeCell="A6" sqref="A6"/>
      <selection pane="bottomRight" activeCell="O110" sqref="O110"/>
    </sheetView>
  </sheetViews>
  <sheetFormatPr defaultRowHeight="12.75"/>
  <cols>
    <col min="1" max="1" width="25.85546875" style="3" customWidth="1"/>
    <col min="2" max="2" width="6.140625" style="2" customWidth="1"/>
    <col min="3" max="3" width="12.42578125" customWidth="1"/>
    <col min="4" max="4" width="8" customWidth="1"/>
    <col min="5" max="5" width="8.28515625" customWidth="1"/>
    <col min="6" max="6" width="7.28515625" customWidth="1"/>
    <col min="7" max="7" width="8.42578125" customWidth="1"/>
    <col min="8" max="8" width="8.140625" customWidth="1"/>
    <col min="9" max="9" width="7" customWidth="1"/>
    <col min="10" max="10" width="7.5703125" customWidth="1"/>
    <col min="11" max="11" width="8.140625" customWidth="1"/>
    <col min="12" max="12" width="7.85546875" customWidth="1"/>
    <col min="16" max="16" width="6.140625" customWidth="1"/>
  </cols>
  <sheetData>
    <row r="1" spans="1:38" ht="18" customHeight="1">
      <c r="A1" s="359" t="s">
        <v>271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1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25"/>
      <c r="AE1" s="25"/>
      <c r="AF1" s="25"/>
      <c r="AG1" s="25"/>
      <c r="AH1" s="25"/>
      <c r="AI1" s="25"/>
      <c r="AJ1" s="25"/>
      <c r="AK1" s="25"/>
      <c r="AL1" s="25"/>
    </row>
    <row r="2" spans="1:38" ht="20.25" customHeight="1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4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21.75" customHeight="1">
      <c r="A3" s="355" t="s">
        <v>0</v>
      </c>
      <c r="B3" s="355" t="s">
        <v>1</v>
      </c>
      <c r="C3" s="355" t="s">
        <v>270</v>
      </c>
      <c r="D3" s="368" t="s">
        <v>5</v>
      </c>
      <c r="E3" s="368"/>
      <c r="F3" s="368"/>
      <c r="G3" s="368"/>
      <c r="H3" s="368"/>
      <c r="I3" s="368"/>
      <c r="J3" s="368"/>
      <c r="K3" s="369" t="s">
        <v>2</v>
      </c>
      <c r="L3" s="370"/>
      <c r="M3" s="370"/>
      <c r="N3" s="370"/>
      <c r="O3" s="37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90.75" customHeight="1">
      <c r="A4" s="365"/>
      <c r="B4" s="365"/>
      <c r="C4" s="365"/>
      <c r="D4" s="357" t="s">
        <v>358</v>
      </c>
      <c r="E4" s="357" t="s">
        <v>314</v>
      </c>
      <c r="F4" s="357" t="s">
        <v>359</v>
      </c>
      <c r="G4" s="357" t="s">
        <v>360</v>
      </c>
      <c r="H4" s="357" t="s">
        <v>361</v>
      </c>
      <c r="I4" s="355" t="s">
        <v>3</v>
      </c>
      <c r="J4" s="357" t="s">
        <v>274</v>
      </c>
      <c r="K4" s="357" t="s">
        <v>315</v>
      </c>
      <c r="L4" s="357" t="s">
        <v>273</v>
      </c>
      <c r="M4" s="357" t="s">
        <v>362</v>
      </c>
      <c r="N4" s="357" t="s">
        <v>363</v>
      </c>
      <c r="O4" s="366" t="s">
        <v>272</v>
      </c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7.5" customHeight="1">
      <c r="A5" s="356"/>
      <c r="B5" s="356"/>
      <c r="C5" s="356"/>
      <c r="D5" s="358"/>
      <c r="E5" s="358"/>
      <c r="F5" s="358"/>
      <c r="G5" s="358"/>
      <c r="H5" s="358"/>
      <c r="I5" s="356"/>
      <c r="J5" s="358"/>
      <c r="K5" s="358"/>
      <c r="L5" s="358"/>
      <c r="M5" s="358"/>
      <c r="N5" s="358"/>
      <c r="O5" s="367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25"/>
      <c r="AE5" s="25"/>
      <c r="AF5" s="25"/>
      <c r="AG5" s="25"/>
      <c r="AH5" s="25"/>
      <c r="AI5" s="25"/>
      <c r="AJ5" s="25"/>
      <c r="AK5" s="25"/>
      <c r="AL5" s="25"/>
    </row>
    <row r="6" spans="1:38" s="7" customFormat="1" ht="13.5" thickBot="1">
      <c r="A6" s="206">
        <v>1</v>
      </c>
      <c r="B6" s="201">
        <v>2</v>
      </c>
      <c r="C6" s="201">
        <v>3</v>
      </c>
      <c r="D6" s="207">
        <v>4</v>
      </c>
      <c r="E6" s="207">
        <v>5</v>
      </c>
      <c r="F6" s="207">
        <v>6</v>
      </c>
      <c r="G6" s="207">
        <v>7</v>
      </c>
      <c r="H6" s="207">
        <v>8</v>
      </c>
      <c r="I6" s="208">
        <v>9</v>
      </c>
      <c r="J6" s="207">
        <v>10</v>
      </c>
      <c r="K6" s="207">
        <v>11</v>
      </c>
      <c r="L6" s="209">
        <v>12</v>
      </c>
      <c r="M6" s="207">
        <v>13</v>
      </c>
      <c r="N6" s="207">
        <v>14</v>
      </c>
      <c r="O6" s="82">
        <v>15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26"/>
      <c r="AE6" s="26"/>
      <c r="AF6" s="26"/>
      <c r="AG6" s="26"/>
      <c r="AH6" s="26"/>
      <c r="AI6" s="26"/>
      <c r="AJ6" s="26"/>
      <c r="AK6" s="26"/>
      <c r="AL6" s="26"/>
    </row>
    <row r="7" spans="1:38">
      <c r="A7" s="84" t="s">
        <v>6</v>
      </c>
      <c r="B7" s="85" t="s">
        <v>4</v>
      </c>
      <c r="C7" s="204">
        <v>3</v>
      </c>
      <c r="D7" s="204">
        <v>105</v>
      </c>
      <c r="E7" s="204">
        <v>58</v>
      </c>
      <c r="F7" s="204">
        <v>94</v>
      </c>
      <c r="G7" s="204">
        <v>22</v>
      </c>
      <c r="H7" s="204"/>
      <c r="I7" s="197">
        <f>SUM(D7:H7)</f>
        <v>279</v>
      </c>
      <c r="J7" s="204"/>
      <c r="K7" s="204">
        <v>251</v>
      </c>
      <c r="L7" s="204">
        <v>98</v>
      </c>
      <c r="M7" s="204"/>
      <c r="N7" s="204"/>
      <c r="O7" s="205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25"/>
      <c r="AE7" s="25"/>
      <c r="AF7" s="25"/>
      <c r="AG7" s="25"/>
      <c r="AH7" s="25"/>
      <c r="AI7" s="25"/>
      <c r="AJ7" s="25"/>
      <c r="AK7" s="25"/>
      <c r="AL7" s="25"/>
    </row>
    <row r="8" spans="1:38" ht="12.75" customHeight="1">
      <c r="A8" s="78" t="s">
        <v>7</v>
      </c>
      <c r="B8" s="79" t="s">
        <v>34</v>
      </c>
      <c r="C8" s="204">
        <v>1</v>
      </c>
      <c r="D8" s="204">
        <v>140</v>
      </c>
      <c r="E8" s="204"/>
      <c r="F8" s="204"/>
      <c r="G8" s="204">
        <v>8</v>
      </c>
      <c r="H8" s="204"/>
      <c r="I8" s="95">
        <f t="shared" ref="I8:I31" si="0">SUM(D8:H8)</f>
        <v>148</v>
      </c>
      <c r="J8" s="94"/>
      <c r="K8" s="94">
        <v>82</v>
      </c>
      <c r="L8" s="94">
        <v>38</v>
      </c>
      <c r="M8" s="94">
        <v>3</v>
      </c>
      <c r="N8" s="94"/>
      <c r="O8" s="20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25"/>
      <c r="AE8" s="25"/>
      <c r="AF8" s="25"/>
      <c r="AG8" s="25"/>
      <c r="AH8" s="25"/>
      <c r="AI8" s="25"/>
      <c r="AJ8" s="25"/>
      <c r="AK8" s="25"/>
      <c r="AL8" s="25"/>
    </row>
    <row r="9" spans="1:38" ht="12.75" customHeight="1">
      <c r="A9" s="78" t="s">
        <v>8</v>
      </c>
      <c r="B9" s="79" t="s">
        <v>35</v>
      </c>
      <c r="C9" s="204"/>
      <c r="D9" s="204"/>
      <c r="E9" s="204"/>
      <c r="F9" s="204"/>
      <c r="G9" s="204"/>
      <c r="H9" s="204"/>
      <c r="I9" s="95">
        <f t="shared" si="0"/>
        <v>0</v>
      </c>
      <c r="J9" s="94"/>
      <c r="K9" s="94"/>
      <c r="L9" s="94"/>
      <c r="M9" s="94"/>
      <c r="N9" s="94"/>
      <c r="O9" s="20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25"/>
      <c r="AE9" s="25"/>
      <c r="AF9" s="25"/>
      <c r="AG9" s="25"/>
      <c r="AH9" s="25"/>
      <c r="AI9" s="25"/>
      <c r="AJ9" s="25"/>
      <c r="AK9" s="25"/>
      <c r="AL9" s="25"/>
    </row>
    <row r="10" spans="1:38" ht="12.75" customHeight="1">
      <c r="A10" s="78" t="s">
        <v>9</v>
      </c>
      <c r="B10" s="79" t="s">
        <v>36</v>
      </c>
      <c r="C10" s="204">
        <v>1</v>
      </c>
      <c r="D10" s="204"/>
      <c r="E10" s="204">
        <v>15</v>
      </c>
      <c r="F10" s="204"/>
      <c r="G10" s="204"/>
      <c r="H10" s="204"/>
      <c r="I10" s="95">
        <f t="shared" si="0"/>
        <v>15</v>
      </c>
      <c r="J10" s="94"/>
      <c r="K10" s="94">
        <v>15</v>
      </c>
      <c r="L10" s="94">
        <v>7</v>
      </c>
      <c r="M10" s="94"/>
      <c r="N10" s="94"/>
      <c r="O10" s="202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 ht="12.75" customHeight="1">
      <c r="A11" s="78" t="s">
        <v>10</v>
      </c>
      <c r="B11" s="79" t="s">
        <v>37</v>
      </c>
      <c r="C11" s="204">
        <v>2</v>
      </c>
      <c r="D11" s="204">
        <v>54</v>
      </c>
      <c r="E11" s="204"/>
      <c r="F11" s="204"/>
      <c r="G11" s="204"/>
      <c r="H11" s="204"/>
      <c r="I11" s="95">
        <f t="shared" si="0"/>
        <v>54</v>
      </c>
      <c r="J11" s="94"/>
      <c r="K11" s="94">
        <v>19</v>
      </c>
      <c r="L11" s="94">
        <v>2</v>
      </c>
      <c r="M11" s="94"/>
      <c r="N11" s="94"/>
      <c r="O11" s="20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ht="12.75" customHeight="1">
      <c r="A12" s="78" t="s">
        <v>11</v>
      </c>
      <c r="B12" s="79" t="s">
        <v>38</v>
      </c>
      <c r="C12" s="204">
        <v>3</v>
      </c>
      <c r="D12" s="204">
        <v>58</v>
      </c>
      <c r="E12" s="204">
        <v>60</v>
      </c>
      <c r="F12" s="204"/>
      <c r="G12" s="204"/>
      <c r="H12" s="204"/>
      <c r="I12" s="95">
        <f t="shared" si="0"/>
        <v>118</v>
      </c>
      <c r="J12" s="94">
        <v>58</v>
      </c>
      <c r="K12" s="94">
        <v>62</v>
      </c>
      <c r="L12" s="94">
        <v>21</v>
      </c>
      <c r="M12" s="94"/>
      <c r="N12" s="94"/>
      <c r="O12" s="202">
        <v>5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 ht="12.75" customHeight="1">
      <c r="A13" s="78" t="s">
        <v>12</v>
      </c>
      <c r="B13" s="79" t="s">
        <v>39</v>
      </c>
      <c r="C13" s="204">
        <v>2</v>
      </c>
      <c r="D13" s="204">
        <v>24</v>
      </c>
      <c r="E13" s="204">
        <v>14</v>
      </c>
      <c r="F13" s="204"/>
      <c r="G13" s="204"/>
      <c r="H13" s="204"/>
      <c r="I13" s="95">
        <f t="shared" si="0"/>
        <v>38</v>
      </c>
      <c r="J13" s="94">
        <v>9</v>
      </c>
      <c r="K13" s="94">
        <v>36</v>
      </c>
      <c r="L13" s="94">
        <v>19</v>
      </c>
      <c r="M13" s="94"/>
      <c r="N13" s="94"/>
      <c r="O13" s="202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>
      <c r="A14" s="78" t="s">
        <v>13</v>
      </c>
      <c r="B14" s="79" t="s">
        <v>40</v>
      </c>
      <c r="C14" s="204">
        <v>51</v>
      </c>
      <c r="D14" s="204">
        <v>6655</v>
      </c>
      <c r="E14" s="204">
        <v>60</v>
      </c>
      <c r="F14" s="204">
        <v>8</v>
      </c>
      <c r="G14" s="204"/>
      <c r="H14" s="204"/>
      <c r="I14" s="95">
        <f t="shared" si="0"/>
        <v>6723</v>
      </c>
      <c r="J14" s="94">
        <v>4048</v>
      </c>
      <c r="K14" s="94">
        <v>5261</v>
      </c>
      <c r="L14" s="94">
        <v>2639</v>
      </c>
      <c r="M14" s="94"/>
      <c r="N14" s="94"/>
      <c r="O14" s="20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8">
      <c r="A15" s="78" t="s">
        <v>14</v>
      </c>
      <c r="B15" s="79" t="s">
        <v>41</v>
      </c>
      <c r="C15" s="204"/>
      <c r="D15" s="204"/>
      <c r="E15" s="204"/>
      <c r="F15" s="204"/>
      <c r="G15" s="204"/>
      <c r="H15" s="204"/>
      <c r="I15" s="95">
        <f t="shared" si="0"/>
        <v>0</v>
      </c>
      <c r="J15" s="94"/>
      <c r="K15" s="94"/>
      <c r="L15" s="94"/>
      <c r="M15" s="94"/>
      <c r="N15" s="94"/>
      <c r="O15" s="202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>
      <c r="A16" s="78" t="s">
        <v>15</v>
      </c>
      <c r="B16" s="79" t="s">
        <v>42</v>
      </c>
      <c r="C16" s="204"/>
      <c r="D16" s="204"/>
      <c r="E16" s="204"/>
      <c r="F16" s="204"/>
      <c r="G16" s="204"/>
      <c r="H16" s="204"/>
      <c r="I16" s="95">
        <f t="shared" si="0"/>
        <v>0</v>
      </c>
      <c r="J16" s="94"/>
      <c r="K16" s="94"/>
      <c r="L16" s="94"/>
      <c r="M16" s="94"/>
      <c r="N16" s="94"/>
      <c r="O16" s="20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 ht="12.75" customHeight="1">
      <c r="A17" s="78" t="s">
        <v>16</v>
      </c>
      <c r="B17" s="79" t="s">
        <v>43</v>
      </c>
      <c r="C17" s="204">
        <v>2</v>
      </c>
      <c r="D17" s="204">
        <v>42</v>
      </c>
      <c r="E17" s="204"/>
      <c r="F17" s="204"/>
      <c r="G17" s="204"/>
      <c r="H17" s="204"/>
      <c r="I17" s="95">
        <f t="shared" si="0"/>
        <v>42</v>
      </c>
      <c r="J17" s="94">
        <v>15</v>
      </c>
      <c r="K17" s="94">
        <v>41</v>
      </c>
      <c r="L17" s="94">
        <v>5</v>
      </c>
      <c r="M17" s="94"/>
      <c r="N17" s="94"/>
      <c r="O17" s="202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>
      <c r="A18" s="78" t="s">
        <v>17</v>
      </c>
      <c r="B18" s="79" t="s">
        <v>44</v>
      </c>
      <c r="C18" s="204"/>
      <c r="D18" s="204"/>
      <c r="E18" s="204"/>
      <c r="F18" s="204"/>
      <c r="G18" s="204"/>
      <c r="H18" s="204"/>
      <c r="I18" s="95">
        <f t="shared" si="0"/>
        <v>0</v>
      </c>
      <c r="J18" s="94"/>
      <c r="K18" s="94"/>
      <c r="L18" s="94"/>
      <c r="M18" s="94"/>
      <c r="N18" s="94"/>
      <c r="O18" s="202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ht="12.75" customHeight="1">
      <c r="A19" s="78" t="s">
        <v>18</v>
      </c>
      <c r="B19" s="79" t="s">
        <v>45</v>
      </c>
      <c r="C19" s="204">
        <v>2</v>
      </c>
      <c r="D19" s="204">
        <v>15</v>
      </c>
      <c r="E19" s="204">
        <v>60</v>
      </c>
      <c r="F19" s="204"/>
      <c r="G19" s="204"/>
      <c r="H19" s="204"/>
      <c r="I19" s="95">
        <f t="shared" si="0"/>
        <v>75</v>
      </c>
      <c r="J19" s="94"/>
      <c r="K19" s="94">
        <v>66</v>
      </c>
      <c r="L19" s="94">
        <v>10</v>
      </c>
      <c r="M19" s="94"/>
      <c r="N19" s="94"/>
      <c r="O19" s="20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1:38">
      <c r="A20" s="78" t="s">
        <v>19</v>
      </c>
      <c r="B20" s="79" t="s">
        <v>46</v>
      </c>
      <c r="C20" s="204">
        <v>27</v>
      </c>
      <c r="D20" s="204">
        <v>1973</v>
      </c>
      <c r="E20" s="204">
        <v>14</v>
      </c>
      <c r="F20" s="204">
        <v>0</v>
      </c>
      <c r="G20" s="204"/>
      <c r="H20" s="204"/>
      <c r="I20" s="95">
        <f t="shared" si="0"/>
        <v>1987</v>
      </c>
      <c r="J20" s="94">
        <v>765</v>
      </c>
      <c r="K20" s="94">
        <v>1437</v>
      </c>
      <c r="L20" s="94">
        <v>191</v>
      </c>
      <c r="M20" s="94"/>
      <c r="N20" s="94"/>
      <c r="O20" s="202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ht="12.75" customHeight="1">
      <c r="A21" s="78" t="s">
        <v>20</v>
      </c>
      <c r="B21" s="79" t="s">
        <v>47</v>
      </c>
      <c r="C21" s="204"/>
      <c r="D21" s="204"/>
      <c r="E21" s="204"/>
      <c r="F21" s="204"/>
      <c r="G21" s="204"/>
      <c r="H21" s="204"/>
      <c r="I21" s="95">
        <f t="shared" si="0"/>
        <v>0</v>
      </c>
      <c r="J21" s="94"/>
      <c r="K21" s="94"/>
      <c r="L21" s="94"/>
      <c r="M21" s="94"/>
      <c r="N21" s="94"/>
      <c r="O21" s="20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>
      <c r="A22" s="78" t="s">
        <v>21</v>
      </c>
      <c r="B22" s="79" t="s">
        <v>48</v>
      </c>
      <c r="C22" s="204"/>
      <c r="D22" s="204"/>
      <c r="E22" s="204"/>
      <c r="F22" s="204"/>
      <c r="G22" s="204"/>
      <c r="H22" s="204"/>
      <c r="I22" s="95">
        <f t="shared" si="0"/>
        <v>0</v>
      </c>
      <c r="J22" s="94"/>
      <c r="K22" s="94"/>
      <c r="L22" s="94"/>
      <c r="M22" s="94"/>
      <c r="N22" s="94"/>
      <c r="O22" s="202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ht="12.75" customHeight="1">
      <c r="A23" s="78" t="s">
        <v>22</v>
      </c>
      <c r="B23" s="79" t="s">
        <v>49</v>
      </c>
      <c r="C23" s="204">
        <v>2</v>
      </c>
      <c r="D23" s="204">
        <v>125</v>
      </c>
      <c r="E23" s="204">
        <v>60</v>
      </c>
      <c r="F23" s="204"/>
      <c r="G23" s="204"/>
      <c r="H23" s="204"/>
      <c r="I23" s="95">
        <f t="shared" si="0"/>
        <v>185</v>
      </c>
      <c r="J23" s="94"/>
      <c r="K23" s="94">
        <v>175</v>
      </c>
      <c r="L23" s="94">
        <v>67</v>
      </c>
      <c r="M23" s="94"/>
      <c r="N23" s="94"/>
      <c r="O23" s="202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 ht="12.75" customHeight="1">
      <c r="A24" s="78" t="s">
        <v>23</v>
      </c>
      <c r="B24" s="79" t="s">
        <v>50</v>
      </c>
      <c r="C24" s="204"/>
      <c r="D24" s="204"/>
      <c r="E24" s="204"/>
      <c r="F24" s="204"/>
      <c r="G24" s="204"/>
      <c r="H24" s="204"/>
      <c r="I24" s="95">
        <f t="shared" si="0"/>
        <v>0</v>
      </c>
      <c r="J24" s="94"/>
      <c r="K24" s="94"/>
      <c r="L24" s="94"/>
      <c r="M24" s="94"/>
      <c r="N24" s="94"/>
      <c r="O24" s="20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 ht="12.75" customHeight="1">
      <c r="A25" s="78" t="s">
        <v>24</v>
      </c>
      <c r="B25" s="79" t="s">
        <v>51</v>
      </c>
      <c r="C25" s="204">
        <v>2</v>
      </c>
      <c r="D25" s="204">
        <v>293</v>
      </c>
      <c r="E25" s="204">
        <v>0</v>
      </c>
      <c r="F25" s="204">
        <v>0</v>
      </c>
      <c r="G25" s="204">
        <v>0</v>
      </c>
      <c r="H25" s="204"/>
      <c r="I25" s="95">
        <f t="shared" si="0"/>
        <v>293</v>
      </c>
      <c r="J25" s="94">
        <v>180</v>
      </c>
      <c r="K25" s="94">
        <v>189</v>
      </c>
      <c r="L25" s="94">
        <v>81</v>
      </c>
      <c r="M25" s="94">
        <v>2</v>
      </c>
      <c r="N25" s="94"/>
      <c r="O25" s="202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 ht="12.75" customHeight="1">
      <c r="A26" s="78" t="s">
        <v>25</v>
      </c>
      <c r="B26" s="79" t="s">
        <v>52</v>
      </c>
      <c r="C26" s="204"/>
      <c r="D26" s="204"/>
      <c r="E26" s="204"/>
      <c r="F26" s="204"/>
      <c r="G26" s="204"/>
      <c r="H26" s="204"/>
      <c r="I26" s="95">
        <f t="shared" si="0"/>
        <v>0</v>
      </c>
      <c r="J26" s="94"/>
      <c r="K26" s="94"/>
      <c r="L26" s="94"/>
      <c r="M26" s="94"/>
      <c r="N26" s="94"/>
      <c r="O26" s="20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 ht="12.75" customHeight="1">
      <c r="A27" s="78" t="s">
        <v>26</v>
      </c>
      <c r="B27" s="79" t="s">
        <v>53</v>
      </c>
      <c r="C27" s="204"/>
      <c r="D27" s="204"/>
      <c r="E27" s="204"/>
      <c r="F27" s="204"/>
      <c r="G27" s="204"/>
      <c r="H27" s="204"/>
      <c r="I27" s="95">
        <f t="shared" si="0"/>
        <v>0</v>
      </c>
      <c r="J27" s="94"/>
      <c r="K27" s="94"/>
      <c r="L27" s="94"/>
      <c r="M27" s="94"/>
      <c r="N27" s="94"/>
      <c r="O27" s="202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>
      <c r="A28" s="78" t="s">
        <v>27</v>
      </c>
      <c r="B28" s="79" t="s">
        <v>54</v>
      </c>
      <c r="C28" s="204">
        <v>64</v>
      </c>
      <c r="D28" s="204">
        <v>9933</v>
      </c>
      <c r="E28" s="204">
        <v>199</v>
      </c>
      <c r="F28" s="204">
        <v>81</v>
      </c>
      <c r="G28" s="204"/>
      <c r="H28" s="204"/>
      <c r="I28" s="95">
        <f t="shared" si="0"/>
        <v>10213</v>
      </c>
      <c r="J28" s="94">
        <v>6338</v>
      </c>
      <c r="K28" s="94">
        <v>7918</v>
      </c>
      <c r="L28" s="94">
        <v>4971</v>
      </c>
      <c r="M28" s="94"/>
      <c r="N28" s="94"/>
      <c r="O28" s="202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38" ht="12.75" customHeight="1">
      <c r="A29" s="78" t="s">
        <v>28</v>
      </c>
      <c r="B29" s="79" t="s">
        <v>55</v>
      </c>
      <c r="C29" s="204">
        <v>9</v>
      </c>
      <c r="D29" s="204">
        <v>813</v>
      </c>
      <c r="E29" s="204">
        <v>60</v>
      </c>
      <c r="F29" s="204">
        <v>10</v>
      </c>
      <c r="G29" s="204"/>
      <c r="H29" s="204"/>
      <c r="I29" s="95">
        <f t="shared" si="0"/>
        <v>883</v>
      </c>
      <c r="J29" s="94">
        <v>428</v>
      </c>
      <c r="K29" s="94">
        <v>696</v>
      </c>
      <c r="L29" s="94">
        <v>81</v>
      </c>
      <c r="M29" s="94">
        <v>1</v>
      </c>
      <c r="N29" s="94"/>
      <c r="O29" s="202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>
      <c r="A30" s="78" t="s">
        <v>29</v>
      </c>
      <c r="B30" s="79" t="s">
        <v>56</v>
      </c>
      <c r="C30" s="204">
        <v>5</v>
      </c>
      <c r="D30" s="204">
        <v>320</v>
      </c>
      <c r="E30" s="204"/>
      <c r="F30" s="204"/>
      <c r="G30" s="204"/>
      <c r="H30" s="204"/>
      <c r="I30" s="95">
        <f t="shared" si="0"/>
        <v>320</v>
      </c>
      <c r="J30" s="94"/>
      <c r="K30" s="94">
        <v>206</v>
      </c>
      <c r="L30" s="94">
        <v>130</v>
      </c>
      <c r="M30" s="94"/>
      <c r="N30" s="94"/>
      <c r="O30" s="202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1:38">
      <c r="A31" s="78" t="s">
        <v>206</v>
      </c>
      <c r="B31" s="79" t="s">
        <v>57</v>
      </c>
      <c r="C31" s="204">
        <v>5</v>
      </c>
      <c r="D31" s="204">
        <v>173</v>
      </c>
      <c r="E31" s="204"/>
      <c r="F31" s="204"/>
      <c r="G31" s="204"/>
      <c r="H31" s="204"/>
      <c r="I31" s="95">
        <f t="shared" si="0"/>
        <v>173</v>
      </c>
      <c r="J31" s="94">
        <v>116</v>
      </c>
      <c r="K31" s="94">
        <v>105</v>
      </c>
      <c r="L31" s="94">
        <v>23</v>
      </c>
      <c r="M31" s="94"/>
      <c r="N31" s="94"/>
      <c r="O31" s="202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ht="12.75" customHeight="1">
      <c r="A32" s="78" t="s">
        <v>30</v>
      </c>
      <c r="B32" s="80" t="s">
        <v>58</v>
      </c>
      <c r="C32" s="204"/>
      <c r="D32" s="204"/>
      <c r="E32" s="204"/>
      <c r="F32" s="204"/>
      <c r="G32" s="204"/>
      <c r="H32" s="204"/>
      <c r="I32" s="95">
        <f t="shared" ref="I32:I60" si="1">SUM(D32:H32)</f>
        <v>0</v>
      </c>
      <c r="J32" s="94"/>
      <c r="K32" s="94"/>
      <c r="L32" s="94"/>
      <c r="M32" s="94"/>
      <c r="N32" s="94"/>
      <c r="O32" s="202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ht="12.75" customHeight="1">
      <c r="A33" s="78" t="s">
        <v>31</v>
      </c>
      <c r="B33" s="80" t="s">
        <v>59</v>
      </c>
      <c r="C33" s="204">
        <v>5</v>
      </c>
      <c r="D33" s="204">
        <v>962</v>
      </c>
      <c r="E33" s="204">
        <v>110</v>
      </c>
      <c r="F33" s="204"/>
      <c r="G33" s="204"/>
      <c r="H33" s="204"/>
      <c r="I33" s="95">
        <f t="shared" si="1"/>
        <v>1072</v>
      </c>
      <c r="J33" s="94"/>
      <c r="K33" s="94">
        <v>1057</v>
      </c>
      <c r="L33" s="94">
        <v>515</v>
      </c>
      <c r="M33" s="94"/>
      <c r="N33" s="94"/>
      <c r="O33" s="202">
        <v>65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ht="12.75" customHeight="1">
      <c r="A34" s="78" t="s">
        <v>32</v>
      </c>
      <c r="B34" s="80" t="s">
        <v>60</v>
      </c>
      <c r="C34" s="204"/>
      <c r="D34" s="204"/>
      <c r="E34" s="204"/>
      <c r="F34" s="204"/>
      <c r="G34" s="204"/>
      <c r="H34" s="204"/>
      <c r="I34" s="95">
        <f t="shared" si="1"/>
        <v>0</v>
      </c>
      <c r="J34" s="94"/>
      <c r="K34" s="94"/>
      <c r="L34" s="94"/>
      <c r="M34" s="94"/>
      <c r="N34" s="94"/>
      <c r="O34" s="202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25"/>
      <c r="AE34" s="25"/>
      <c r="AF34" s="25"/>
      <c r="AG34" s="25"/>
      <c r="AH34" s="25"/>
      <c r="AI34" s="25"/>
      <c r="AJ34" s="25"/>
      <c r="AK34" s="25"/>
      <c r="AL34" s="25"/>
    </row>
    <row r="35" spans="1:38">
      <c r="A35" s="78" t="s">
        <v>33</v>
      </c>
      <c r="B35" s="80" t="s">
        <v>61</v>
      </c>
      <c r="C35" s="204"/>
      <c r="D35" s="204"/>
      <c r="E35" s="204"/>
      <c r="F35" s="204"/>
      <c r="G35" s="204"/>
      <c r="H35" s="204"/>
      <c r="I35" s="95">
        <f t="shared" si="1"/>
        <v>0</v>
      </c>
      <c r="J35" s="94"/>
      <c r="K35" s="94"/>
      <c r="L35" s="94"/>
      <c r="M35" s="94"/>
      <c r="N35" s="94"/>
      <c r="O35" s="202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ht="16.5" customHeight="1">
      <c r="A36" s="78" t="s">
        <v>62</v>
      </c>
      <c r="B36" s="80" t="s">
        <v>94</v>
      </c>
      <c r="C36" s="204">
        <v>2</v>
      </c>
      <c r="D36" s="204">
        <v>68</v>
      </c>
      <c r="E36" s="204"/>
      <c r="F36" s="204"/>
      <c r="G36" s="204"/>
      <c r="H36" s="204"/>
      <c r="I36" s="95">
        <f t="shared" si="1"/>
        <v>68</v>
      </c>
      <c r="J36" s="94"/>
      <c r="K36" s="94">
        <v>62</v>
      </c>
      <c r="L36" s="94">
        <v>13</v>
      </c>
      <c r="M36" s="94"/>
      <c r="N36" s="94"/>
      <c r="O36" s="202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1:38" ht="12.75" customHeight="1">
      <c r="A37" s="78" t="s">
        <v>63</v>
      </c>
      <c r="B37" s="80" t="s">
        <v>95</v>
      </c>
      <c r="C37" s="204">
        <v>5</v>
      </c>
      <c r="D37" s="204">
        <v>420</v>
      </c>
      <c r="E37" s="204">
        <v>84</v>
      </c>
      <c r="F37" s="204">
        <v>86</v>
      </c>
      <c r="G37" s="204">
        <v>5</v>
      </c>
      <c r="H37" s="204"/>
      <c r="I37" s="95">
        <f t="shared" si="1"/>
        <v>595</v>
      </c>
      <c r="J37" s="94">
        <v>214</v>
      </c>
      <c r="K37" s="94">
        <v>452</v>
      </c>
      <c r="L37" s="94">
        <v>2</v>
      </c>
      <c r="M37" s="94"/>
      <c r="N37" s="94">
        <v>16</v>
      </c>
      <c r="O37" s="202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>
      <c r="A38" s="78" t="s">
        <v>64</v>
      </c>
      <c r="B38" s="80" t="s">
        <v>96</v>
      </c>
      <c r="C38" s="204">
        <v>1</v>
      </c>
      <c r="D38" s="204">
        <v>125</v>
      </c>
      <c r="E38" s="204"/>
      <c r="F38" s="204"/>
      <c r="G38" s="204"/>
      <c r="H38" s="204"/>
      <c r="I38" s="95">
        <f t="shared" si="1"/>
        <v>125</v>
      </c>
      <c r="J38" s="94"/>
      <c r="K38" s="94">
        <v>125</v>
      </c>
      <c r="L38" s="94">
        <v>47</v>
      </c>
      <c r="M38" s="94"/>
      <c r="N38" s="94"/>
      <c r="O38" s="202">
        <v>75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>
      <c r="A39" s="78" t="s">
        <v>65</v>
      </c>
      <c r="B39" s="80" t="s">
        <v>97</v>
      </c>
      <c r="C39" s="204">
        <v>33</v>
      </c>
      <c r="D39" s="204">
        <v>3376</v>
      </c>
      <c r="E39" s="204">
        <v>345</v>
      </c>
      <c r="F39" s="204">
        <v>314</v>
      </c>
      <c r="G39" s="204">
        <v>14</v>
      </c>
      <c r="H39" s="204"/>
      <c r="I39" s="95">
        <f t="shared" si="1"/>
        <v>4049</v>
      </c>
      <c r="J39" s="94">
        <v>1355</v>
      </c>
      <c r="K39" s="94">
        <v>3502</v>
      </c>
      <c r="L39" s="94">
        <v>575</v>
      </c>
      <c r="M39" s="94">
        <v>3</v>
      </c>
      <c r="N39" s="94">
        <v>34</v>
      </c>
      <c r="O39" s="202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25"/>
      <c r="AE39" s="25"/>
      <c r="AF39" s="25"/>
      <c r="AG39" s="25"/>
      <c r="AH39" s="25"/>
      <c r="AI39" s="25"/>
      <c r="AJ39" s="25"/>
      <c r="AK39" s="25"/>
      <c r="AL39" s="25"/>
    </row>
    <row r="40" spans="1:38" ht="12.75" customHeight="1">
      <c r="A40" s="78" t="s">
        <v>66</v>
      </c>
      <c r="B40" s="80" t="s">
        <v>98</v>
      </c>
      <c r="C40" s="204"/>
      <c r="D40" s="204"/>
      <c r="E40" s="204"/>
      <c r="F40" s="204"/>
      <c r="G40" s="204"/>
      <c r="H40" s="204"/>
      <c r="I40" s="95">
        <f t="shared" si="1"/>
        <v>0</v>
      </c>
      <c r="J40" s="94"/>
      <c r="K40" s="94"/>
      <c r="L40" s="94"/>
      <c r="M40" s="94"/>
      <c r="N40" s="94"/>
      <c r="O40" s="202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38" ht="12.75" customHeight="1">
      <c r="A41" s="78" t="s">
        <v>67</v>
      </c>
      <c r="B41" s="80" t="s">
        <v>99</v>
      </c>
      <c r="C41" s="204">
        <v>12</v>
      </c>
      <c r="D41" s="204">
        <v>698</v>
      </c>
      <c r="E41" s="204">
        <v>67</v>
      </c>
      <c r="F41" s="204"/>
      <c r="G41" s="204"/>
      <c r="H41" s="204"/>
      <c r="I41" s="95">
        <f t="shared" si="1"/>
        <v>765</v>
      </c>
      <c r="J41" s="94">
        <v>30</v>
      </c>
      <c r="K41" s="94">
        <v>718</v>
      </c>
      <c r="L41" s="94">
        <v>132</v>
      </c>
      <c r="M41" s="94"/>
      <c r="N41" s="94">
        <v>15</v>
      </c>
      <c r="O41" s="202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25"/>
      <c r="AE41" s="25"/>
      <c r="AF41" s="25"/>
      <c r="AG41" s="25"/>
      <c r="AH41" s="25"/>
      <c r="AI41" s="25"/>
      <c r="AJ41" s="25"/>
      <c r="AK41" s="25"/>
      <c r="AL41" s="25"/>
    </row>
    <row r="42" spans="1:38" ht="12.75" customHeight="1">
      <c r="A42" s="78" t="s">
        <v>68</v>
      </c>
      <c r="B42" s="80" t="s">
        <v>100</v>
      </c>
      <c r="C42" s="204"/>
      <c r="D42" s="204"/>
      <c r="E42" s="204"/>
      <c r="F42" s="204"/>
      <c r="G42" s="204"/>
      <c r="H42" s="204"/>
      <c r="I42" s="95">
        <f t="shared" si="1"/>
        <v>0</v>
      </c>
      <c r="J42" s="94"/>
      <c r="K42" s="94"/>
      <c r="L42" s="94"/>
      <c r="M42" s="94"/>
      <c r="N42" s="94"/>
      <c r="O42" s="202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ht="12.75" customHeight="1">
      <c r="A43" s="78" t="s">
        <v>213</v>
      </c>
      <c r="B43" s="80" t="s">
        <v>101</v>
      </c>
      <c r="C43" s="204">
        <v>9</v>
      </c>
      <c r="D43" s="204">
        <v>850</v>
      </c>
      <c r="E43" s="204">
        <v>60</v>
      </c>
      <c r="F43" s="204">
        <v>45</v>
      </c>
      <c r="G43" s="204"/>
      <c r="H43" s="204"/>
      <c r="I43" s="95">
        <f t="shared" si="1"/>
        <v>955</v>
      </c>
      <c r="J43" s="94">
        <v>273</v>
      </c>
      <c r="K43" s="94">
        <v>775</v>
      </c>
      <c r="L43" s="94">
        <v>169</v>
      </c>
      <c r="M43" s="94">
        <v>2</v>
      </c>
      <c r="N43" s="94"/>
      <c r="O43" s="202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1:38" ht="12.75" customHeight="1">
      <c r="A44" s="78" t="s">
        <v>69</v>
      </c>
      <c r="B44" s="80" t="s">
        <v>102</v>
      </c>
      <c r="C44" s="204">
        <v>2</v>
      </c>
      <c r="D44" s="204">
        <v>121</v>
      </c>
      <c r="E44" s="204">
        <v>30</v>
      </c>
      <c r="F44" s="204"/>
      <c r="G44" s="204"/>
      <c r="H44" s="204"/>
      <c r="I44" s="95">
        <f t="shared" si="1"/>
        <v>151</v>
      </c>
      <c r="J44" s="94"/>
      <c r="K44" s="94">
        <v>81</v>
      </c>
      <c r="L44" s="94">
        <v>134</v>
      </c>
      <c r="M44" s="94"/>
      <c r="N44" s="94"/>
      <c r="O44" s="202">
        <v>20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:38" ht="12.75" customHeight="1">
      <c r="A45" s="78" t="s">
        <v>70</v>
      </c>
      <c r="B45" s="80" t="s">
        <v>103</v>
      </c>
      <c r="C45" s="204">
        <v>2</v>
      </c>
      <c r="D45" s="204">
        <v>189</v>
      </c>
      <c r="E45" s="204">
        <v>28</v>
      </c>
      <c r="F45" s="204">
        <v>44</v>
      </c>
      <c r="G45" s="204">
        <v>4</v>
      </c>
      <c r="H45" s="204"/>
      <c r="I45" s="95">
        <f t="shared" si="1"/>
        <v>265</v>
      </c>
      <c r="J45" s="94"/>
      <c r="K45" s="94">
        <v>245</v>
      </c>
      <c r="L45" s="94">
        <v>60</v>
      </c>
      <c r="M45" s="94">
        <v>1</v>
      </c>
      <c r="N45" s="94"/>
      <c r="O45" s="202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:38" ht="12.75" customHeight="1">
      <c r="A46" s="78" t="s">
        <v>71</v>
      </c>
      <c r="B46" s="80" t="s">
        <v>104</v>
      </c>
      <c r="C46" s="204">
        <v>7</v>
      </c>
      <c r="D46" s="204">
        <v>681</v>
      </c>
      <c r="E46" s="204"/>
      <c r="F46" s="204"/>
      <c r="G46" s="204"/>
      <c r="H46" s="204"/>
      <c r="I46" s="95">
        <f t="shared" si="1"/>
        <v>681</v>
      </c>
      <c r="J46" s="94">
        <v>631</v>
      </c>
      <c r="K46" s="94">
        <v>487</v>
      </c>
      <c r="L46" s="94">
        <v>372</v>
      </c>
      <c r="M46" s="94">
        <v>2</v>
      </c>
      <c r="N46" s="94"/>
      <c r="O46" s="202">
        <v>4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:38" ht="12.75" customHeight="1">
      <c r="A47" s="78" t="s">
        <v>72</v>
      </c>
      <c r="B47" s="80" t="s">
        <v>105</v>
      </c>
      <c r="C47" s="204"/>
      <c r="D47" s="204"/>
      <c r="E47" s="204"/>
      <c r="F47" s="204"/>
      <c r="G47" s="204"/>
      <c r="H47" s="204"/>
      <c r="I47" s="95">
        <f t="shared" si="1"/>
        <v>0</v>
      </c>
      <c r="J47" s="94"/>
      <c r="K47" s="94"/>
      <c r="L47" s="94"/>
      <c r="M47" s="94"/>
      <c r="N47" s="94"/>
      <c r="O47" s="202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:38" ht="12.75" customHeight="1">
      <c r="A48" s="78" t="s">
        <v>73</v>
      </c>
      <c r="B48" s="80" t="s">
        <v>106</v>
      </c>
      <c r="C48" s="204">
        <v>36</v>
      </c>
      <c r="D48" s="204">
        <v>4998</v>
      </c>
      <c r="E48" s="204"/>
      <c r="F48" s="204">
        <v>41</v>
      </c>
      <c r="G48" s="204">
        <v>8</v>
      </c>
      <c r="H48" s="204"/>
      <c r="I48" s="95">
        <f t="shared" si="1"/>
        <v>5047</v>
      </c>
      <c r="J48" s="94">
        <v>2393</v>
      </c>
      <c r="K48" s="94">
        <v>4008</v>
      </c>
      <c r="L48" s="94">
        <v>2221</v>
      </c>
      <c r="M48" s="94">
        <v>4</v>
      </c>
      <c r="N48" s="94"/>
      <c r="O48" s="202">
        <v>72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25"/>
      <c r="AE48" s="25"/>
      <c r="AF48" s="25"/>
      <c r="AG48" s="25"/>
      <c r="AH48" s="25"/>
      <c r="AI48" s="25"/>
      <c r="AJ48" s="25"/>
      <c r="AK48" s="25"/>
      <c r="AL48" s="25"/>
    </row>
    <row r="49" spans="1:38" ht="12.75" customHeight="1">
      <c r="A49" s="78" t="s">
        <v>74</v>
      </c>
      <c r="B49" s="80" t="s">
        <v>107</v>
      </c>
      <c r="C49" s="204"/>
      <c r="D49" s="204"/>
      <c r="E49" s="204"/>
      <c r="F49" s="204"/>
      <c r="G49" s="204"/>
      <c r="H49" s="204"/>
      <c r="I49" s="95">
        <f t="shared" si="1"/>
        <v>0</v>
      </c>
      <c r="J49" s="94"/>
      <c r="K49" s="94"/>
      <c r="L49" s="94"/>
      <c r="M49" s="94"/>
      <c r="N49" s="94"/>
      <c r="O49" s="202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25"/>
      <c r="AE49" s="25"/>
      <c r="AF49" s="25"/>
      <c r="AG49" s="25"/>
      <c r="AH49" s="25"/>
      <c r="AI49" s="25"/>
      <c r="AJ49" s="25"/>
      <c r="AK49" s="25"/>
      <c r="AL49" s="25"/>
    </row>
    <row r="50" spans="1:38" ht="12.75" customHeight="1">
      <c r="A50" s="78" t="s">
        <v>75</v>
      </c>
      <c r="B50" s="80" t="s">
        <v>108</v>
      </c>
      <c r="C50" s="204">
        <v>34</v>
      </c>
      <c r="D50" s="204">
        <v>3486</v>
      </c>
      <c r="E50" s="204">
        <v>128</v>
      </c>
      <c r="F50" s="204">
        <v>77</v>
      </c>
      <c r="G50" s="204"/>
      <c r="H50" s="204"/>
      <c r="I50" s="95">
        <f t="shared" si="1"/>
        <v>3691</v>
      </c>
      <c r="J50" s="94">
        <v>2299</v>
      </c>
      <c r="K50" s="94">
        <v>3034</v>
      </c>
      <c r="L50" s="94">
        <v>1424</v>
      </c>
      <c r="M50" s="94"/>
      <c r="N50" s="94"/>
      <c r="O50" s="202">
        <v>1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25"/>
      <c r="AE50" s="25"/>
      <c r="AF50" s="25"/>
      <c r="AG50" s="25"/>
      <c r="AH50" s="25"/>
      <c r="AI50" s="25"/>
      <c r="AJ50" s="25"/>
      <c r="AK50" s="25"/>
      <c r="AL50" s="25"/>
    </row>
    <row r="51" spans="1:38">
      <c r="A51" s="78" t="s">
        <v>76</v>
      </c>
      <c r="B51" s="80" t="s">
        <v>109</v>
      </c>
      <c r="C51" s="204">
        <v>41</v>
      </c>
      <c r="D51" s="204">
        <v>2941</v>
      </c>
      <c r="E51" s="204">
        <v>92</v>
      </c>
      <c r="F51" s="204">
        <v>20</v>
      </c>
      <c r="G51" s="204">
        <v>8</v>
      </c>
      <c r="H51" s="204"/>
      <c r="I51" s="95">
        <f t="shared" si="1"/>
        <v>3061</v>
      </c>
      <c r="J51" s="94">
        <v>1836</v>
      </c>
      <c r="K51" s="94">
        <v>2467</v>
      </c>
      <c r="L51" s="94">
        <v>1116</v>
      </c>
      <c r="M51" s="94"/>
      <c r="N51" s="94"/>
      <c r="O51" s="202">
        <v>19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25"/>
      <c r="AE51" s="25"/>
      <c r="AF51" s="25"/>
      <c r="AG51" s="25"/>
      <c r="AH51" s="25"/>
      <c r="AI51" s="25"/>
      <c r="AJ51" s="25"/>
      <c r="AK51" s="25"/>
      <c r="AL51" s="25"/>
    </row>
    <row r="52" spans="1:38" ht="12.75" customHeight="1">
      <c r="A52" s="78" t="s">
        <v>77</v>
      </c>
      <c r="B52" s="80" t="s">
        <v>110</v>
      </c>
      <c r="C52" s="204">
        <v>2</v>
      </c>
      <c r="D52" s="204">
        <v>52</v>
      </c>
      <c r="E52" s="204"/>
      <c r="F52" s="204"/>
      <c r="G52" s="204"/>
      <c r="H52" s="204"/>
      <c r="I52" s="95">
        <f t="shared" si="1"/>
        <v>52</v>
      </c>
      <c r="J52" s="94"/>
      <c r="K52" s="94">
        <v>24</v>
      </c>
      <c r="L52" s="94">
        <v>3</v>
      </c>
      <c r="M52" s="94"/>
      <c r="N52" s="94"/>
      <c r="O52" s="202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25"/>
      <c r="AE52" s="25"/>
      <c r="AF52" s="25"/>
      <c r="AG52" s="25"/>
      <c r="AH52" s="25"/>
      <c r="AI52" s="25"/>
      <c r="AJ52" s="25"/>
      <c r="AK52" s="25"/>
      <c r="AL52" s="25"/>
    </row>
    <row r="53" spans="1:38" ht="12.75" customHeight="1">
      <c r="A53" s="78" t="s">
        <v>214</v>
      </c>
      <c r="B53" s="80" t="s">
        <v>111</v>
      </c>
      <c r="C53" s="204">
        <v>13</v>
      </c>
      <c r="D53" s="204">
        <v>827</v>
      </c>
      <c r="E53" s="204">
        <v>25</v>
      </c>
      <c r="F53" s="204">
        <v>90</v>
      </c>
      <c r="G53" s="204">
        <v>5</v>
      </c>
      <c r="H53" s="204"/>
      <c r="I53" s="95">
        <f t="shared" si="1"/>
        <v>947</v>
      </c>
      <c r="J53" s="94">
        <v>327</v>
      </c>
      <c r="K53" s="94">
        <v>421</v>
      </c>
      <c r="L53" s="94">
        <v>155</v>
      </c>
      <c r="M53" s="94"/>
      <c r="N53" s="94"/>
      <c r="O53" s="202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 ht="12.75" customHeight="1">
      <c r="A54" s="78" t="s">
        <v>78</v>
      </c>
      <c r="B54" s="80" t="s">
        <v>112</v>
      </c>
      <c r="C54" s="204">
        <v>12</v>
      </c>
      <c r="D54" s="204">
        <v>3498</v>
      </c>
      <c r="E54" s="204">
        <v>206</v>
      </c>
      <c r="F54" s="204"/>
      <c r="G54" s="204"/>
      <c r="H54" s="204"/>
      <c r="I54" s="95">
        <f t="shared" si="1"/>
        <v>3704</v>
      </c>
      <c r="J54" s="94">
        <v>489</v>
      </c>
      <c r="K54" s="94">
        <v>2909</v>
      </c>
      <c r="L54" s="94">
        <v>1920</v>
      </c>
      <c r="M54" s="94"/>
      <c r="N54" s="94"/>
      <c r="O54" s="202">
        <v>89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 ht="12.75" customHeight="1">
      <c r="A55" s="78" t="s">
        <v>79</v>
      </c>
      <c r="B55" s="80" t="s">
        <v>113</v>
      </c>
      <c r="C55" s="204"/>
      <c r="D55" s="204"/>
      <c r="E55" s="204"/>
      <c r="F55" s="204"/>
      <c r="G55" s="204"/>
      <c r="H55" s="204"/>
      <c r="I55" s="95">
        <f t="shared" si="1"/>
        <v>0</v>
      </c>
      <c r="J55" s="94"/>
      <c r="K55" s="94"/>
      <c r="L55" s="94"/>
      <c r="M55" s="94"/>
      <c r="N55" s="94"/>
      <c r="O55" s="202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 ht="12.75" customHeight="1">
      <c r="A56" s="78" t="s">
        <v>80</v>
      </c>
      <c r="B56" s="80" t="s">
        <v>114</v>
      </c>
      <c r="C56" s="204"/>
      <c r="D56" s="204"/>
      <c r="E56" s="204"/>
      <c r="F56" s="204"/>
      <c r="G56" s="204"/>
      <c r="H56" s="204"/>
      <c r="I56" s="95">
        <f t="shared" si="1"/>
        <v>0</v>
      </c>
      <c r="J56" s="94"/>
      <c r="K56" s="94"/>
      <c r="L56" s="94"/>
      <c r="M56" s="94"/>
      <c r="N56" s="94"/>
      <c r="O56" s="20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 ht="12.75" customHeight="1">
      <c r="A57" s="78" t="s">
        <v>81</v>
      </c>
      <c r="B57" s="80" t="s">
        <v>115</v>
      </c>
      <c r="C57" s="204"/>
      <c r="D57" s="204"/>
      <c r="E57" s="204"/>
      <c r="F57" s="204"/>
      <c r="G57" s="204"/>
      <c r="H57" s="204"/>
      <c r="I57" s="95">
        <f t="shared" si="1"/>
        <v>0</v>
      </c>
      <c r="J57" s="94"/>
      <c r="K57" s="94"/>
      <c r="L57" s="94"/>
      <c r="M57" s="94"/>
      <c r="N57" s="94"/>
      <c r="O57" s="202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1:38">
      <c r="A58" s="78" t="s">
        <v>82</v>
      </c>
      <c r="B58" s="79" t="s">
        <v>116</v>
      </c>
      <c r="C58" s="204"/>
      <c r="D58" s="204"/>
      <c r="E58" s="204"/>
      <c r="F58" s="204"/>
      <c r="G58" s="204"/>
      <c r="H58" s="204"/>
      <c r="I58" s="95">
        <f t="shared" si="1"/>
        <v>0</v>
      </c>
      <c r="J58" s="94"/>
      <c r="K58" s="94"/>
      <c r="L58" s="94"/>
      <c r="M58" s="94"/>
      <c r="N58" s="94"/>
      <c r="O58" s="202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38" ht="15.75" customHeight="1">
      <c r="A59" s="163" t="s">
        <v>83</v>
      </c>
      <c r="B59" s="80" t="s">
        <v>117</v>
      </c>
      <c r="C59" s="204"/>
      <c r="D59" s="204"/>
      <c r="E59" s="204"/>
      <c r="F59" s="204"/>
      <c r="G59" s="204"/>
      <c r="H59" s="204"/>
      <c r="I59" s="95">
        <f t="shared" si="1"/>
        <v>0</v>
      </c>
      <c r="J59" s="94"/>
      <c r="K59" s="94"/>
      <c r="L59" s="94"/>
      <c r="M59" s="94"/>
      <c r="N59" s="94"/>
      <c r="O59" s="20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ht="12.75" customHeight="1">
      <c r="A60" s="78" t="s">
        <v>84</v>
      </c>
      <c r="B60" s="79" t="s">
        <v>118</v>
      </c>
      <c r="C60" s="204">
        <v>8</v>
      </c>
      <c r="D60" s="204">
        <v>505</v>
      </c>
      <c r="E60" s="204">
        <v>30</v>
      </c>
      <c r="F60" s="204"/>
      <c r="G60" s="204"/>
      <c r="H60" s="204"/>
      <c r="I60" s="95">
        <f t="shared" si="1"/>
        <v>535</v>
      </c>
      <c r="J60" s="94">
        <v>84</v>
      </c>
      <c r="K60" s="94">
        <v>431</v>
      </c>
      <c r="L60" s="94">
        <v>191</v>
      </c>
      <c r="M60" s="94"/>
      <c r="N60" s="94"/>
      <c r="O60" s="202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25"/>
      <c r="AE60" s="25"/>
      <c r="AF60" s="25"/>
      <c r="AG60" s="25"/>
      <c r="AH60" s="25"/>
      <c r="AI60" s="25"/>
      <c r="AJ60" s="25"/>
      <c r="AK60" s="25"/>
      <c r="AL60" s="25"/>
    </row>
    <row r="61" spans="1:38" ht="13.5" customHeight="1">
      <c r="A61" s="78" t="s">
        <v>85</v>
      </c>
      <c r="B61" s="80" t="s">
        <v>119</v>
      </c>
      <c r="C61" s="204"/>
      <c r="D61" s="204"/>
      <c r="E61" s="204"/>
      <c r="F61" s="204"/>
      <c r="G61" s="204"/>
      <c r="H61" s="204"/>
      <c r="I61" s="95">
        <f t="shared" ref="I61:I88" si="2">SUM(D61:H61)</f>
        <v>0</v>
      </c>
      <c r="J61" s="96"/>
      <c r="K61" s="96"/>
      <c r="L61" s="96"/>
      <c r="M61" s="96"/>
      <c r="N61" s="96"/>
      <c r="O61" s="202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25"/>
      <c r="AE61" s="25"/>
      <c r="AF61" s="25"/>
      <c r="AG61" s="25"/>
      <c r="AH61" s="25"/>
      <c r="AI61" s="25"/>
      <c r="AJ61" s="25"/>
      <c r="AK61" s="25"/>
      <c r="AL61" s="25"/>
    </row>
    <row r="62" spans="1:38" ht="12.75" customHeight="1">
      <c r="A62" s="78" t="s">
        <v>86</v>
      </c>
      <c r="B62" s="80" t="s">
        <v>120</v>
      </c>
      <c r="C62" s="204"/>
      <c r="D62" s="204"/>
      <c r="E62" s="204"/>
      <c r="F62" s="204"/>
      <c r="G62" s="204"/>
      <c r="H62" s="204"/>
      <c r="I62" s="95">
        <f t="shared" si="2"/>
        <v>0</v>
      </c>
      <c r="J62" s="96"/>
      <c r="K62" s="96"/>
      <c r="L62" s="96"/>
      <c r="M62" s="96"/>
      <c r="N62" s="96"/>
      <c r="O62" s="202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25"/>
      <c r="AE62" s="25"/>
      <c r="AF62" s="25"/>
      <c r="AG62" s="25"/>
      <c r="AH62" s="25"/>
      <c r="AI62" s="25"/>
      <c r="AJ62" s="25"/>
      <c r="AK62" s="25"/>
      <c r="AL62" s="25"/>
    </row>
    <row r="63" spans="1:38" ht="12.75" customHeight="1">
      <c r="A63" s="78" t="s">
        <v>207</v>
      </c>
      <c r="B63" s="80" t="s">
        <v>121</v>
      </c>
      <c r="C63" s="204">
        <v>18</v>
      </c>
      <c r="D63" s="204">
        <v>1428</v>
      </c>
      <c r="E63" s="204">
        <v>97</v>
      </c>
      <c r="F63" s="204">
        <v>45</v>
      </c>
      <c r="G63" s="204"/>
      <c r="H63" s="204"/>
      <c r="I63" s="95">
        <f t="shared" si="2"/>
        <v>1570</v>
      </c>
      <c r="J63" s="96">
        <v>395</v>
      </c>
      <c r="K63" s="96">
        <v>1282</v>
      </c>
      <c r="L63" s="96">
        <v>108</v>
      </c>
      <c r="M63" s="96">
        <v>1</v>
      </c>
      <c r="N63" s="96">
        <v>104</v>
      </c>
      <c r="O63" s="202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38" ht="12.75" customHeight="1">
      <c r="A64" s="78" t="s">
        <v>87</v>
      </c>
      <c r="B64" s="80" t="s">
        <v>122</v>
      </c>
      <c r="C64" s="204">
        <v>1</v>
      </c>
      <c r="D64" s="204">
        <v>15</v>
      </c>
      <c r="E64" s="204"/>
      <c r="F64" s="204"/>
      <c r="G64" s="204"/>
      <c r="H64" s="204"/>
      <c r="I64" s="95">
        <f t="shared" si="2"/>
        <v>15</v>
      </c>
      <c r="J64" s="96"/>
      <c r="K64" s="96">
        <v>15</v>
      </c>
      <c r="L64" s="96">
        <v>6</v>
      </c>
      <c r="M64" s="96"/>
      <c r="N64" s="96"/>
      <c r="O64" s="20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25"/>
      <c r="AE64" s="25"/>
      <c r="AF64" s="25"/>
      <c r="AG64" s="25"/>
      <c r="AH64" s="25"/>
      <c r="AI64" s="25"/>
      <c r="AJ64" s="25"/>
      <c r="AK64" s="25"/>
      <c r="AL64" s="25"/>
    </row>
    <row r="65" spans="1:38">
      <c r="A65" s="78" t="s">
        <v>88</v>
      </c>
      <c r="B65" s="80" t="s">
        <v>123</v>
      </c>
      <c r="C65" s="204">
        <v>2</v>
      </c>
      <c r="D65" s="204">
        <v>43</v>
      </c>
      <c r="E65" s="204">
        <v>30</v>
      </c>
      <c r="F65" s="204"/>
      <c r="G65" s="204"/>
      <c r="H65" s="204"/>
      <c r="I65" s="95">
        <f t="shared" si="2"/>
        <v>73</v>
      </c>
      <c r="J65" s="96"/>
      <c r="K65" s="96">
        <v>44</v>
      </c>
      <c r="L65" s="96">
        <v>16</v>
      </c>
      <c r="M65" s="96"/>
      <c r="N65" s="96"/>
      <c r="O65" s="202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25"/>
      <c r="AE65" s="25"/>
      <c r="AF65" s="25"/>
      <c r="AG65" s="25"/>
      <c r="AH65" s="25"/>
      <c r="AI65" s="25"/>
      <c r="AJ65" s="25"/>
      <c r="AK65" s="25"/>
      <c r="AL65" s="25"/>
    </row>
    <row r="66" spans="1:38" ht="12.75" customHeight="1">
      <c r="A66" s="78" t="s">
        <v>89</v>
      </c>
      <c r="B66" s="80" t="s">
        <v>124</v>
      </c>
      <c r="C66" s="204">
        <v>17</v>
      </c>
      <c r="D66" s="204">
        <v>1322</v>
      </c>
      <c r="E66" s="204">
        <v>114</v>
      </c>
      <c r="F66" s="204">
        <v>38</v>
      </c>
      <c r="G66" s="204">
        <v>7</v>
      </c>
      <c r="H66" s="204"/>
      <c r="I66" s="95">
        <f t="shared" si="2"/>
        <v>1481</v>
      </c>
      <c r="J66" s="94">
        <v>460</v>
      </c>
      <c r="K66" s="94">
        <v>1240</v>
      </c>
      <c r="L66" s="94">
        <v>143</v>
      </c>
      <c r="M66" s="94"/>
      <c r="N66" s="94"/>
      <c r="O66" s="20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25"/>
      <c r="AE66" s="25"/>
      <c r="AF66" s="25"/>
      <c r="AG66" s="25"/>
      <c r="AH66" s="25"/>
      <c r="AI66" s="25"/>
      <c r="AJ66" s="25"/>
      <c r="AK66" s="25"/>
      <c r="AL66" s="25"/>
    </row>
    <row r="67" spans="1:38">
      <c r="A67" s="78" t="s">
        <v>90</v>
      </c>
      <c r="B67" s="80" t="s">
        <v>125</v>
      </c>
      <c r="C67" s="204"/>
      <c r="D67" s="204"/>
      <c r="E67" s="204"/>
      <c r="F67" s="204"/>
      <c r="G67" s="204"/>
      <c r="H67" s="204"/>
      <c r="I67" s="95">
        <f t="shared" si="2"/>
        <v>0</v>
      </c>
      <c r="J67" s="94"/>
      <c r="K67" s="94"/>
      <c r="L67" s="94"/>
      <c r="M67" s="94"/>
      <c r="N67" s="94"/>
      <c r="O67" s="202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 ht="12.75" customHeight="1">
      <c r="A68" s="78" t="s">
        <v>91</v>
      </c>
      <c r="B68" s="80" t="s">
        <v>126</v>
      </c>
      <c r="C68" s="204"/>
      <c r="D68" s="204"/>
      <c r="E68" s="204"/>
      <c r="F68" s="204"/>
      <c r="G68" s="204"/>
      <c r="H68" s="204"/>
      <c r="I68" s="95">
        <f t="shared" si="2"/>
        <v>0</v>
      </c>
      <c r="J68" s="94"/>
      <c r="K68" s="94"/>
      <c r="L68" s="94"/>
      <c r="M68" s="94"/>
      <c r="N68" s="94"/>
      <c r="O68" s="202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38" ht="12.75" customHeight="1">
      <c r="A69" s="78" t="s">
        <v>92</v>
      </c>
      <c r="B69" s="80" t="s">
        <v>127</v>
      </c>
      <c r="C69" s="204"/>
      <c r="D69" s="204"/>
      <c r="E69" s="204"/>
      <c r="F69" s="204"/>
      <c r="G69" s="204"/>
      <c r="H69" s="204"/>
      <c r="I69" s="95">
        <f t="shared" si="2"/>
        <v>0</v>
      </c>
      <c r="J69" s="94"/>
      <c r="K69" s="94"/>
      <c r="L69" s="94"/>
      <c r="M69" s="94"/>
      <c r="N69" s="94"/>
      <c r="O69" s="20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 ht="12.75" customHeight="1">
      <c r="A70" s="78" t="s">
        <v>93</v>
      </c>
      <c r="B70" s="80" t="s">
        <v>129</v>
      </c>
      <c r="C70" s="204">
        <v>2</v>
      </c>
      <c r="D70" s="204">
        <v>24</v>
      </c>
      <c r="E70" s="204"/>
      <c r="F70" s="204"/>
      <c r="G70" s="204"/>
      <c r="H70" s="204"/>
      <c r="I70" s="95">
        <f t="shared" si="2"/>
        <v>24</v>
      </c>
      <c r="J70" s="94"/>
      <c r="K70" s="94"/>
      <c r="L70" s="94"/>
      <c r="M70" s="94"/>
      <c r="N70" s="94"/>
      <c r="O70" s="202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25"/>
      <c r="AE70" s="25"/>
      <c r="AF70" s="25"/>
      <c r="AG70" s="25"/>
      <c r="AH70" s="25"/>
      <c r="AI70" s="25"/>
      <c r="AJ70" s="25"/>
      <c r="AK70" s="25"/>
      <c r="AL70" s="25"/>
    </row>
    <row r="71" spans="1:38" ht="12.75" customHeight="1">
      <c r="A71" s="78" t="s">
        <v>130</v>
      </c>
      <c r="B71" s="80" t="s">
        <v>163</v>
      </c>
      <c r="C71" s="204"/>
      <c r="D71" s="204"/>
      <c r="E71" s="204"/>
      <c r="F71" s="204"/>
      <c r="G71" s="204"/>
      <c r="H71" s="204"/>
      <c r="I71" s="95">
        <f t="shared" si="2"/>
        <v>0</v>
      </c>
      <c r="J71" s="94"/>
      <c r="K71" s="94"/>
      <c r="L71" s="94"/>
      <c r="M71" s="94"/>
      <c r="N71" s="94"/>
      <c r="O71" s="20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25"/>
      <c r="AE71" s="25"/>
      <c r="AF71" s="25"/>
      <c r="AG71" s="25"/>
      <c r="AH71" s="25"/>
      <c r="AI71" s="25"/>
      <c r="AJ71" s="25"/>
      <c r="AK71" s="25"/>
      <c r="AL71" s="25"/>
    </row>
    <row r="72" spans="1:38" ht="12.75" customHeight="1">
      <c r="A72" s="78" t="s">
        <v>131</v>
      </c>
      <c r="B72" s="80" t="s">
        <v>164</v>
      </c>
      <c r="C72" s="204"/>
      <c r="D72" s="204"/>
      <c r="E72" s="204"/>
      <c r="F72" s="204"/>
      <c r="G72" s="204"/>
      <c r="H72" s="204"/>
      <c r="I72" s="95">
        <f t="shared" si="2"/>
        <v>0</v>
      </c>
      <c r="J72" s="94"/>
      <c r="K72" s="94"/>
      <c r="L72" s="94"/>
      <c r="M72" s="94"/>
      <c r="N72" s="94"/>
      <c r="O72" s="202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25"/>
      <c r="AE72" s="25"/>
      <c r="AF72" s="25"/>
      <c r="AG72" s="25"/>
      <c r="AH72" s="25"/>
      <c r="AI72" s="25"/>
      <c r="AJ72" s="25"/>
      <c r="AK72" s="25"/>
      <c r="AL72" s="25"/>
    </row>
    <row r="73" spans="1:38" ht="12.75" customHeight="1">
      <c r="A73" s="78" t="s">
        <v>132</v>
      </c>
      <c r="B73" s="80" t="s">
        <v>128</v>
      </c>
      <c r="C73" s="204"/>
      <c r="D73" s="204"/>
      <c r="E73" s="204"/>
      <c r="F73" s="204"/>
      <c r="G73" s="204"/>
      <c r="H73" s="204"/>
      <c r="I73" s="95">
        <f t="shared" si="2"/>
        <v>0</v>
      </c>
      <c r="J73" s="94"/>
      <c r="K73" s="94"/>
      <c r="L73" s="94"/>
      <c r="M73" s="94"/>
      <c r="N73" s="94"/>
      <c r="O73" s="202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25"/>
      <c r="AE73" s="25"/>
      <c r="AF73" s="25"/>
      <c r="AG73" s="25"/>
      <c r="AH73" s="25"/>
      <c r="AI73" s="25"/>
      <c r="AJ73" s="25"/>
      <c r="AK73" s="25"/>
      <c r="AL73" s="25"/>
    </row>
    <row r="74" spans="1:38" ht="12.75" customHeight="1">
      <c r="A74" s="78" t="s">
        <v>133</v>
      </c>
      <c r="B74" s="80" t="s">
        <v>165</v>
      </c>
      <c r="C74" s="204">
        <v>6</v>
      </c>
      <c r="D74" s="204">
        <v>303</v>
      </c>
      <c r="E74" s="204"/>
      <c r="F74" s="204"/>
      <c r="G74" s="204"/>
      <c r="H74" s="204"/>
      <c r="I74" s="95">
        <f t="shared" si="2"/>
        <v>303</v>
      </c>
      <c r="J74" s="94">
        <v>74</v>
      </c>
      <c r="K74" s="94">
        <v>270</v>
      </c>
      <c r="L74" s="94">
        <v>142</v>
      </c>
      <c r="M74" s="94"/>
      <c r="N74" s="94">
        <v>16</v>
      </c>
      <c r="O74" s="202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25"/>
      <c r="AE74" s="25"/>
      <c r="AF74" s="25"/>
      <c r="AG74" s="25"/>
      <c r="AH74" s="25"/>
      <c r="AI74" s="25"/>
      <c r="AJ74" s="25"/>
      <c r="AK74" s="25"/>
      <c r="AL74" s="25"/>
    </row>
    <row r="75" spans="1:38" ht="12.75" customHeight="1">
      <c r="A75" s="78" t="s">
        <v>134</v>
      </c>
      <c r="B75" s="80" t="s">
        <v>166</v>
      </c>
      <c r="C75" s="204">
        <v>22</v>
      </c>
      <c r="D75" s="204">
        <v>2846</v>
      </c>
      <c r="E75" s="204">
        <v>116</v>
      </c>
      <c r="F75" s="204">
        <v>75</v>
      </c>
      <c r="G75" s="204"/>
      <c r="H75" s="204"/>
      <c r="I75" s="95">
        <f t="shared" si="2"/>
        <v>3037</v>
      </c>
      <c r="J75" s="94">
        <v>1763</v>
      </c>
      <c r="K75" s="94">
        <v>2625</v>
      </c>
      <c r="L75" s="94">
        <v>2104</v>
      </c>
      <c r="M75" s="94"/>
      <c r="N75" s="94"/>
      <c r="O75" s="202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25"/>
      <c r="AE75" s="25"/>
      <c r="AF75" s="25"/>
      <c r="AG75" s="25"/>
      <c r="AH75" s="25"/>
      <c r="AI75" s="25"/>
      <c r="AJ75" s="25"/>
      <c r="AK75" s="25"/>
      <c r="AL75" s="25"/>
    </row>
    <row r="76" spans="1:38">
      <c r="A76" s="78" t="s">
        <v>135</v>
      </c>
      <c r="B76" s="80" t="s">
        <v>167</v>
      </c>
      <c r="C76" s="204">
        <v>3</v>
      </c>
      <c r="D76" s="204">
        <v>436</v>
      </c>
      <c r="E76" s="204">
        <v>169</v>
      </c>
      <c r="F76" s="204">
        <v>121</v>
      </c>
      <c r="G76" s="204">
        <v>7</v>
      </c>
      <c r="H76" s="204"/>
      <c r="I76" s="95">
        <f t="shared" si="2"/>
        <v>733</v>
      </c>
      <c r="J76" s="94">
        <v>30</v>
      </c>
      <c r="K76" s="94">
        <v>716</v>
      </c>
      <c r="L76" s="94">
        <v>626</v>
      </c>
      <c r="M76" s="94"/>
      <c r="N76" s="94"/>
      <c r="O76" s="202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25"/>
      <c r="AE76" s="25"/>
      <c r="AF76" s="25"/>
      <c r="AG76" s="25"/>
      <c r="AH76" s="25"/>
      <c r="AI76" s="25"/>
      <c r="AJ76" s="25"/>
      <c r="AK76" s="25"/>
      <c r="AL76" s="25"/>
    </row>
    <row r="77" spans="1:38" ht="12.75" customHeight="1">
      <c r="A77" s="78" t="s">
        <v>136</v>
      </c>
      <c r="B77" s="80" t="s">
        <v>168</v>
      </c>
      <c r="C77" s="204">
        <v>8</v>
      </c>
      <c r="D77" s="204">
        <v>1004</v>
      </c>
      <c r="E77" s="204">
        <v>286</v>
      </c>
      <c r="F77" s="204">
        <v>27</v>
      </c>
      <c r="G77" s="204"/>
      <c r="H77" s="204"/>
      <c r="I77" s="95">
        <f t="shared" si="2"/>
        <v>1317</v>
      </c>
      <c r="J77" s="94">
        <v>330</v>
      </c>
      <c r="K77" s="94">
        <v>1245</v>
      </c>
      <c r="L77" s="94">
        <v>596</v>
      </c>
      <c r="M77" s="94"/>
      <c r="N77" s="94"/>
      <c r="O77" s="202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25"/>
      <c r="AE77" s="25"/>
      <c r="AF77" s="25"/>
      <c r="AG77" s="25"/>
      <c r="AH77" s="25"/>
      <c r="AI77" s="25"/>
      <c r="AJ77" s="25"/>
      <c r="AK77" s="25"/>
      <c r="AL77" s="25"/>
    </row>
    <row r="78" spans="1:38" ht="12.75" customHeight="1">
      <c r="A78" s="78" t="s">
        <v>137</v>
      </c>
      <c r="B78" s="80" t="s">
        <v>169</v>
      </c>
      <c r="C78" s="204">
        <v>13</v>
      </c>
      <c r="D78" s="204">
        <v>1713</v>
      </c>
      <c r="E78" s="204">
        <v>286</v>
      </c>
      <c r="F78" s="204">
        <v>119</v>
      </c>
      <c r="G78" s="204">
        <v>12</v>
      </c>
      <c r="H78" s="204"/>
      <c r="I78" s="95">
        <f t="shared" si="2"/>
        <v>2130</v>
      </c>
      <c r="J78" s="94">
        <v>274</v>
      </c>
      <c r="K78" s="94">
        <v>1863</v>
      </c>
      <c r="L78" s="94">
        <v>1240</v>
      </c>
      <c r="M78" s="94">
        <v>1</v>
      </c>
      <c r="N78" s="94"/>
      <c r="O78" s="202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25"/>
      <c r="AE78" s="25"/>
      <c r="AF78" s="25"/>
      <c r="AG78" s="25"/>
      <c r="AH78" s="25"/>
      <c r="AI78" s="25"/>
      <c r="AJ78" s="25"/>
      <c r="AK78" s="25"/>
      <c r="AL78" s="25"/>
    </row>
    <row r="79" spans="1:38">
      <c r="A79" s="78" t="s">
        <v>138</v>
      </c>
      <c r="B79" s="80" t="s">
        <v>170</v>
      </c>
      <c r="C79" s="204"/>
      <c r="D79" s="204"/>
      <c r="E79" s="204"/>
      <c r="F79" s="204"/>
      <c r="G79" s="204"/>
      <c r="H79" s="204"/>
      <c r="I79" s="95">
        <f t="shared" si="2"/>
        <v>0</v>
      </c>
      <c r="J79" s="94"/>
      <c r="K79" s="94"/>
      <c r="L79" s="94"/>
      <c r="M79" s="94"/>
      <c r="N79" s="94"/>
      <c r="O79" s="202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25"/>
      <c r="AE79" s="25"/>
      <c r="AF79" s="25"/>
      <c r="AG79" s="25"/>
      <c r="AH79" s="25"/>
      <c r="AI79" s="25"/>
      <c r="AJ79" s="25"/>
      <c r="AK79" s="25"/>
      <c r="AL79" s="25"/>
    </row>
    <row r="80" spans="1:38">
      <c r="A80" s="78" t="s">
        <v>139</v>
      </c>
      <c r="B80" s="80" t="s">
        <v>171</v>
      </c>
      <c r="C80" s="204"/>
      <c r="D80" s="204"/>
      <c r="E80" s="204"/>
      <c r="F80" s="204"/>
      <c r="G80" s="204"/>
      <c r="H80" s="204"/>
      <c r="I80" s="95">
        <f t="shared" si="2"/>
        <v>0</v>
      </c>
      <c r="J80" s="94"/>
      <c r="K80" s="94"/>
      <c r="L80" s="94"/>
      <c r="M80" s="94"/>
      <c r="N80" s="94"/>
      <c r="O80" s="202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25"/>
      <c r="AE80" s="25"/>
      <c r="AF80" s="25"/>
      <c r="AG80" s="25"/>
      <c r="AH80" s="25"/>
      <c r="AI80" s="25"/>
      <c r="AJ80" s="25"/>
      <c r="AK80" s="25"/>
      <c r="AL80" s="25"/>
    </row>
    <row r="81" spans="1:38" ht="12.75" customHeight="1">
      <c r="A81" s="78" t="s">
        <v>140</v>
      </c>
      <c r="B81" s="80" t="s">
        <v>172</v>
      </c>
      <c r="C81" s="204">
        <v>3</v>
      </c>
      <c r="D81" s="204">
        <v>104</v>
      </c>
      <c r="E81" s="204"/>
      <c r="F81" s="204"/>
      <c r="G81" s="204">
        <v>4</v>
      </c>
      <c r="H81" s="204"/>
      <c r="I81" s="95">
        <f t="shared" si="2"/>
        <v>108</v>
      </c>
      <c r="J81" s="94"/>
      <c r="K81" s="94">
        <v>85</v>
      </c>
      <c r="L81" s="94">
        <v>30</v>
      </c>
      <c r="M81" s="94"/>
      <c r="N81" s="94"/>
      <c r="O81" s="202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25"/>
      <c r="AE81" s="25"/>
      <c r="AF81" s="25"/>
      <c r="AG81" s="25"/>
      <c r="AH81" s="25"/>
      <c r="AI81" s="25"/>
      <c r="AJ81" s="25"/>
      <c r="AK81" s="25"/>
      <c r="AL81" s="25"/>
    </row>
    <row r="82" spans="1:38" ht="12.75" customHeight="1">
      <c r="A82" s="78" t="s">
        <v>141</v>
      </c>
      <c r="B82" s="80" t="s">
        <v>173</v>
      </c>
      <c r="C82" s="204">
        <v>3</v>
      </c>
      <c r="D82" s="204">
        <v>215</v>
      </c>
      <c r="E82" s="204"/>
      <c r="F82" s="204"/>
      <c r="G82" s="204"/>
      <c r="H82" s="204"/>
      <c r="I82" s="95">
        <f t="shared" si="2"/>
        <v>215</v>
      </c>
      <c r="J82" s="94"/>
      <c r="K82" s="94">
        <v>45</v>
      </c>
      <c r="L82" s="94">
        <v>135</v>
      </c>
      <c r="M82" s="94">
        <v>59</v>
      </c>
      <c r="N82" s="94"/>
      <c r="O82" s="202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25"/>
      <c r="AE82" s="25"/>
      <c r="AF82" s="25"/>
      <c r="AG82" s="25"/>
      <c r="AH82" s="25"/>
      <c r="AI82" s="25"/>
      <c r="AJ82" s="25"/>
      <c r="AK82" s="25"/>
      <c r="AL82" s="25"/>
    </row>
    <row r="83" spans="1:38">
      <c r="A83" s="78" t="s">
        <v>142</v>
      </c>
      <c r="B83" s="80" t="s">
        <v>174</v>
      </c>
      <c r="C83" s="204"/>
      <c r="D83" s="204"/>
      <c r="E83" s="204"/>
      <c r="F83" s="204"/>
      <c r="G83" s="204"/>
      <c r="H83" s="204"/>
      <c r="I83" s="95">
        <f t="shared" si="2"/>
        <v>0</v>
      </c>
      <c r="J83" s="94"/>
      <c r="K83" s="94"/>
      <c r="L83" s="94"/>
      <c r="M83" s="94"/>
      <c r="N83" s="94"/>
      <c r="O83" s="202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25"/>
      <c r="AE83" s="25"/>
      <c r="AF83" s="25"/>
      <c r="AG83" s="25"/>
      <c r="AH83" s="25"/>
      <c r="AI83" s="25"/>
      <c r="AJ83" s="25"/>
      <c r="AK83" s="25"/>
      <c r="AL83" s="25"/>
    </row>
    <row r="84" spans="1:38" ht="12.75" customHeight="1">
      <c r="A84" s="78" t="s">
        <v>143</v>
      </c>
      <c r="B84" s="80" t="s">
        <v>175</v>
      </c>
      <c r="C84" s="204">
        <v>12</v>
      </c>
      <c r="D84" s="204">
        <v>804</v>
      </c>
      <c r="E84" s="204"/>
      <c r="F84" s="204"/>
      <c r="G84" s="204"/>
      <c r="H84" s="204"/>
      <c r="I84" s="95">
        <f t="shared" si="2"/>
        <v>804</v>
      </c>
      <c r="J84" s="94">
        <v>21</v>
      </c>
      <c r="K84" s="94">
        <v>708</v>
      </c>
      <c r="L84" s="94">
        <v>626</v>
      </c>
      <c r="M84" s="94">
        <v>1</v>
      </c>
      <c r="N84" s="94"/>
      <c r="O84" s="202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25"/>
      <c r="AE84" s="25"/>
      <c r="AF84" s="25"/>
      <c r="AG84" s="25"/>
      <c r="AH84" s="25"/>
      <c r="AI84" s="25"/>
      <c r="AJ84" s="25"/>
      <c r="AK84" s="25"/>
      <c r="AL84" s="25"/>
    </row>
    <row r="85" spans="1:38" ht="12.75" customHeight="1">
      <c r="A85" s="78" t="s">
        <v>144</v>
      </c>
      <c r="B85" s="80" t="s">
        <v>176</v>
      </c>
      <c r="C85" s="204"/>
      <c r="D85" s="204"/>
      <c r="E85" s="204"/>
      <c r="F85" s="204"/>
      <c r="G85" s="204"/>
      <c r="H85" s="204"/>
      <c r="I85" s="95">
        <f t="shared" si="2"/>
        <v>0</v>
      </c>
      <c r="J85" s="94"/>
      <c r="K85" s="94"/>
      <c r="L85" s="94"/>
      <c r="M85" s="94"/>
      <c r="N85" s="94"/>
      <c r="O85" s="202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25"/>
      <c r="AE85" s="25"/>
      <c r="AF85" s="25"/>
      <c r="AG85" s="25"/>
      <c r="AH85" s="25"/>
      <c r="AI85" s="25"/>
      <c r="AJ85" s="25"/>
      <c r="AK85" s="25"/>
      <c r="AL85" s="25"/>
    </row>
    <row r="86" spans="1:38">
      <c r="A86" s="78" t="s">
        <v>145</v>
      </c>
      <c r="B86" s="80" t="s">
        <v>177</v>
      </c>
      <c r="C86" s="204"/>
      <c r="D86" s="204"/>
      <c r="E86" s="204"/>
      <c r="F86" s="204"/>
      <c r="G86" s="204"/>
      <c r="H86" s="204"/>
      <c r="I86" s="95">
        <f t="shared" si="2"/>
        <v>0</v>
      </c>
      <c r="J86" s="94"/>
      <c r="K86" s="94"/>
      <c r="L86" s="94"/>
      <c r="M86" s="94"/>
      <c r="N86" s="94"/>
      <c r="O86" s="202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25"/>
      <c r="AE86" s="25"/>
      <c r="AF86" s="25"/>
      <c r="AG86" s="25"/>
      <c r="AH86" s="25"/>
      <c r="AI86" s="25"/>
      <c r="AJ86" s="25"/>
      <c r="AK86" s="25"/>
      <c r="AL86" s="25"/>
    </row>
    <row r="87" spans="1:38">
      <c r="A87" s="78" t="s">
        <v>146</v>
      </c>
      <c r="B87" s="80" t="s">
        <v>178</v>
      </c>
      <c r="C87" s="204">
        <v>13</v>
      </c>
      <c r="D87" s="204">
        <v>1144</v>
      </c>
      <c r="E87" s="204">
        <v>202</v>
      </c>
      <c r="F87" s="204">
        <v>166</v>
      </c>
      <c r="G87" s="204">
        <v>5</v>
      </c>
      <c r="H87" s="204"/>
      <c r="I87" s="95">
        <f t="shared" si="2"/>
        <v>1517</v>
      </c>
      <c r="J87" s="94">
        <v>83</v>
      </c>
      <c r="K87" s="94">
        <v>1147</v>
      </c>
      <c r="L87" s="94">
        <v>460</v>
      </c>
      <c r="M87" s="94">
        <v>1</v>
      </c>
      <c r="N87" s="94"/>
      <c r="O87" s="202">
        <v>1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25"/>
      <c r="AE87" s="25"/>
      <c r="AF87" s="25"/>
      <c r="AG87" s="25"/>
      <c r="AH87" s="25"/>
      <c r="AI87" s="25"/>
      <c r="AJ87" s="25"/>
      <c r="AK87" s="25"/>
      <c r="AL87" s="25"/>
    </row>
    <row r="88" spans="1:38">
      <c r="A88" s="78" t="s">
        <v>147</v>
      </c>
      <c r="B88" s="80" t="s">
        <v>179</v>
      </c>
      <c r="C88" s="204">
        <v>12</v>
      </c>
      <c r="D88" s="204">
        <v>802</v>
      </c>
      <c r="E88" s="204"/>
      <c r="F88" s="204"/>
      <c r="G88" s="204"/>
      <c r="H88" s="204"/>
      <c r="I88" s="95">
        <f t="shared" si="2"/>
        <v>802</v>
      </c>
      <c r="J88" s="94">
        <v>405</v>
      </c>
      <c r="K88" s="94">
        <v>440</v>
      </c>
      <c r="L88" s="94">
        <v>152</v>
      </c>
      <c r="M88" s="94"/>
      <c r="N88" s="94"/>
      <c r="O88" s="20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25"/>
      <c r="AE88" s="25"/>
      <c r="AF88" s="25"/>
      <c r="AG88" s="25"/>
      <c r="AH88" s="25"/>
      <c r="AI88" s="25"/>
      <c r="AJ88" s="25"/>
      <c r="AK88" s="25"/>
      <c r="AL88" s="25"/>
    </row>
    <row r="89" spans="1:38" ht="12.75" customHeight="1">
      <c r="A89" s="78" t="s">
        <v>148</v>
      </c>
      <c r="B89" s="80" t="s">
        <v>180</v>
      </c>
      <c r="C89" s="204">
        <v>2</v>
      </c>
      <c r="D89" s="204">
        <v>87</v>
      </c>
      <c r="E89" s="204">
        <v>15</v>
      </c>
      <c r="F89" s="204"/>
      <c r="G89" s="204"/>
      <c r="H89" s="204"/>
      <c r="I89" s="95">
        <f>SUM(D89:H89)</f>
        <v>102</v>
      </c>
      <c r="J89" s="98"/>
      <c r="K89" s="97">
        <v>92</v>
      </c>
      <c r="L89" s="97">
        <v>18</v>
      </c>
      <c r="M89" s="97"/>
      <c r="N89" s="97">
        <v>60</v>
      </c>
      <c r="O89" s="202">
        <v>1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25"/>
      <c r="AE89" s="25"/>
      <c r="AF89" s="25"/>
      <c r="AG89" s="25"/>
      <c r="AH89" s="25"/>
      <c r="AI89" s="25"/>
      <c r="AJ89" s="25"/>
      <c r="AK89" s="25"/>
      <c r="AL89" s="25"/>
    </row>
    <row r="90" spans="1:38" ht="12.75" customHeight="1">
      <c r="A90" s="78" t="s">
        <v>149</v>
      </c>
      <c r="B90" s="80" t="s">
        <v>181</v>
      </c>
      <c r="C90" s="204">
        <v>5</v>
      </c>
      <c r="D90" s="204">
        <v>247</v>
      </c>
      <c r="E90" s="204">
        <v>20</v>
      </c>
      <c r="F90" s="204"/>
      <c r="G90" s="204"/>
      <c r="H90" s="204"/>
      <c r="I90" s="95">
        <f>SUM(D90:H90)</f>
        <v>267</v>
      </c>
      <c r="J90" s="98">
        <v>15</v>
      </c>
      <c r="K90" s="97">
        <v>232</v>
      </c>
      <c r="L90" s="97">
        <v>105</v>
      </c>
      <c r="M90" s="97"/>
      <c r="N90" s="97"/>
      <c r="O90" s="202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25"/>
      <c r="AE90" s="25"/>
      <c r="AF90" s="25"/>
      <c r="AG90" s="25"/>
      <c r="AH90" s="25"/>
      <c r="AI90" s="25"/>
      <c r="AJ90" s="25"/>
      <c r="AK90" s="25"/>
      <c r="AL90" s="25"/>
    </row>
    <row r="91" spans="1:38" ht="12.75" customHeight="1">
      <c r="A91" s="78" t="s">
        <v>150</v>
      </c>
      <c r="B91" s="80" t="s">
        <v>372</v>
      </c>
      <c r="C91" s="204">
        <v>2</v>
      </c>
      <c r="D91" s="204">
        <v>541</v>
      </c>
      <c r="E91" s="204">
        <v>176</v>
      </c>
      <c r="F91" s="204">
        <v>129</v>
      </c>
      <c r="G91" s="204">
        <v>18</v>
      </c>
      <c r="H91" s="204"/>
      <c r="I91" s="95">
        <f>SUM(D91:H91)</f>
        <v>864</v>
      </c>
      <c r="J91" s="98">
        <v>99</v>
      </c>
      <c r="K91" s="97">
        <v>550</v>
      </c>
      <c r="L91" s="97">
        <v>556</v>
      </c>
      <c r="M91" s="97"/>
      <c r="N91" s="97"/>
      <c r="O91" s="20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25"/>
      <c r="AE91" s="25"/>
      <c r="AF91" s="25"/>
      <c r="AG91" s="25"/>
      <c r="AH91" s="25"/>
      <c r="AI91" s="25"/>
      <c r="AJ91" s="25"/>
      <c r="AK91" s="25"/>
      <c r="AL91" s="25"/>
    </row>
    <row r="92" spans="1:38">
      <c r="A92" s="78" t="s">
        <v>151</v>
      </c>
      <c r="B92" s="79" t="s">
        <v>183</v>
      </c>
      <c r="C92" s="204"/>
      <c r="D92" s="204"/>
      <c r="E92" s="204"/>
      <c r="F92" s="204"/>
      <c r="G92" s="204"/>
      <c r="H92" s="204"/>
      <c r="I92" s="95">
        <f t="shared" ref="I92:I110" si="3">SUM(D92:H92)</f>
        <v>0</v>
      </c>
      <c r="J92" s="98"/>
      <c r="K92" s="97"/>
      <c r="L92" s="97"/>
      <c r="M92" s="97"/>
      <c r="N92" s="97"/>
      <c r="O92" s="20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25"/>
      <c r="AE92" s="25"/>
      <c r="AF92" s="25"/>
      <c r="AG92" s="25"/>
      <c r="AH92" s="25"/>
      <c r="AI92" s="25"/>
      <c r="AJ92" s="25"/>
      <c r="AK92" s="25"/>
      <c r="AL92" s="25"/>
    </row>
    <row r="93" spans="1:38">
      <c r="A93" s="78" t="s">
        <v>152</v>
      </c>
      <c r="B93" s="79" t="s">
        <v>184</v>
      </c>
      <c r="C93" s="204"/>
      <c r="D93" s="204"/>
      <c r="E93" s="204"/>
      <c r="F93" s="204"/>
      <c r="G93" s="204"/>
      <c r="H93" s="204"/>
      <c r="I93" s="95">
        <f t="shared" si="3"/>
        <v>0</v>
      </c>
      <c r="J93" s="98"/>
      <c r="K93" s="97"/>
      <c r="L93" s="97"/>
      <c r="M93" s="97"/>
      <c r="N93" s="97"/>
      <c r="O93" s="20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25"/>
      <c r="AE93" s="25"/>
      <c r="AF93" s="25"/>
      <c r="AG93" s="25"/>
      <c r="AH93" s="25"/>
      <c r="AI93" s="25"/>
      <c r="AJ93" s="25"/>
      <c r="AK93" s="25"/>
      <c r="AL93" s="25"/>
    </row>
    <row r="94" spans="1:38" ht="12.75" customHeight="1">
      <c r="A94" s="78" t="s">
        <v>153</v>
      </c>
      <c r="B94" s="79" t="s">
        <v>185</v>
      </c>
      <c r="C94" s="232">
        <v>65</v>
      </c>
      <c r="D94" s="204">
        <v>10778</v>
      </c>
      <c r="E94" s="204">
        <v>194</v>
      </c>
      <c r="F94" s="204">
        <v>34</v>
      </c>
      <c r="G94" s="204"/>
      <c r="H94" s="204"/>
      <c r="I94" s="95">
        <f t="shared" si="3"/>
        <v>11006</v>
      </c>
      <c r="J94" s="98">
        <v>5620</v>
      </c>
      <c r="K94" s="97">
        <v>9614</v>
      </c>
      <c r="L94" s="97">
        <v>1138</v>
      </c>
      <c r="M94" s="97"/>
      <c r="N94" s="97"/>
      <c r="O94" s="202">
        <v>12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25"/>
      <c r="AE94" s="25"/>
      <c r="AF94" s="25"/>
      <c r="AG94" s="25"/>
      <c r="AH94" s="25"/>
      <c r="AI94" s="25"/>
      <c r="AJ94" s="25"/>
      <c r="AK94" s="25"/>
      <c r="AL94" s="25"/>
    </row>
    <row r="95" spans="1:38" ht="15" customHeight="1">
      <c r="A95" s="78" t="s">
        <v>154</v>
      </c>
      <c r="B95" s="79" t="s">
        <v>186</v>
      </c>
      <c r="C95" s="204"/>
      <c r="D95" s="204"/>
      <c r="E95" s="204"/>
      <c r="F95" s="204"/>
      <c r="G95" s="204"/>
      <c r="H95" s="204"/>
      <c r="I95" s="95">
        <f t="shared" si="3"/>
        <v>0</v>
      </c>
      <c r="J95" s="98"/>
      <c r="K95" s="97"/>
      <c r="L95" s="97"/>
      <c r="M95" s="97"/>
      <c r="N95" s="97"/>
      <c r="O95" s="202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25"/>
      <c r="AE95" s="25"/>
      <c r="AF95" s="25"/>
      <c r="AG95" s="25"/>
      <c r="AH95" s="25"/>
      <c r="AI95" s="25"/>
      <c r="AJ95" s="25"/>
      <c r="AK95" s="25"/>
      <c r="AL95" s="25"/>
    </row>
    <row r="96" spans="1:38" ht="14.25" customHeight="1">
      <c r="A96" s="78" t="s">
        <v>155</v>
      </c>
      <c r="B96" s="79" t="s">
        <v>187</v>
      </c>
      <c r="C96" s="204">
        <v>20</v>
      </c>
      <c r="D96" s="204">
        <v>1430</v>
      </c>
      <c r="E96" s="204"/>
      <c r="F96" s="204"/>
      <c r="G96" s="204"/>
      <c r="H96" s="204"/>
      <c r="I96" s="95">
        <f t="shared" si="3"/>
        <v>1430</v>
      </c>
      <c r="J96" s="98">
        <v>870</v>
      </c>
      <c r="K96" s="97">
        <v>1195</v>
      </c>
      <c r="L96" s="97">
        <v>86</v>
      </c>
      <c r="M96" s="97"/>
      <c r="N96" s="97"/>
      <c r="O96" s="20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25"/>
      <c r="AE96" s="25"/>
      <c r="AF96" s="25"/>
      <c r="AG96" s="25"/>
      <c r="AH96" s="25"/>
      <c r="AI96" s="25"/>
      <c r="AJ96" s="25"/>
      <c r="AK96" s="25"/>
      <c r="AL96" s="25"/>
    </row>
    <row r="97" spans="1:38">
      <c r="A97" s="78" t="s">
        <v>156</v>
      </c>
      <c r="B97" s="79" t="s">
        <v>188</v>
      </c>
      <c r="C97" s="204">
        <v>2</v>
      </c>
      <c r="D97" s="204">
        <v>217</v>
      </c>
      <c r="E97" s="204"/>
      <c r="F97" s="204">
        <v>30</v>
      </c>
      <c r="G97" s="204"/>
      <c r="H97" s="204"/>
      <c r="I97" s="95">
        <f t="shared" si="3"/>
        <v>247</v>
      </c>
      <c r="J97" s="98"/>
      <c r="K97" s="97">
        <v>164</v>
      </c>
      <c r="L97" s="97">
        <v>5</v>
      </c>
      <c r="M97" s="97"/>
      <c r="N97" s="97"/>
      <c r="O97" s="20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25"/>
      <c r="AE97" s="25"/>
      <c r="AF97" s="25"/>
      <c r="AG97" s="25"/>
      <c r="AH97" s="25"/>
      <c r="AI97" s="25"/>
      <c r="AJ97" s="25"/>
      <c r="AK97" s="25"/>
      <c r="AL97" s="25"/>
    </row>
    <row r="98" spans="1:38" ht="12.75" customHeight="1">
      <c r="A98" s="78" t="s">
        <v>275</v>
      </c>
      <c r="B98" s="79" t="s">
        <v>189</v>
      </c>
      <c r="C98" s="204">
        <v>1</v>
      </c>
      <c r="D98" s="204">
        <v>135</v>
      </c>
      <c r="E98" s="204"/>
      <c r="F98" s="204"/>
      <c r="G98" s="204"/>
      <c r="H98" s="204"/>
      <c r="I98" s="95">
        <f t="shared" si="3"/>
        <v>135</v>
      </c>
      <c r="J98" s="98"/>
      <c r="K98" s="97">
        <v>117</v>
      </c>
      <c r="L98" s="97"/>
      <c r="M98" s="97"/>
      <c r="N98" s="97"/>
      <c r="O98" s="202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25"/>
      <c r="AE98" s="25"/>
      <c r="AF98" s="25"/>
      <c r="AG98" s="25"/>
      <c r="AH98" s="25"/>
      <c r="AI98" s="25"/>
      <c r="AJ98" s="25"/>
      <c r="AK98" s="25"/>
      <c r="AL98" s="25"/>
    </row>
    <row r="99" spans="1:38" ht="12.75" customHeight="1">
      <c r="A99" s="78" t="s">
        <v>158</v>
      </c>
      <c r="B99" s="79" t="s">
        <v>190</v>
      </c>
      <c r="C99" s="204">
        <v>7</v>
      </c>
      <c r="D99" s="204">
        <v>862</v>
      </c>
      <c r="E99" s="204"/>
      <c r="F99" s="204"/>
      <c r="G99" s="204"/>
      <c r="H99" s="204"/>
      <c r="I99" s="95">
        <f t="shared" si="3"/>
        <v>862</v>
      </c>
      <c r="J99" s="98">
        <v>98</v>
      </c>
      <c r="K99" s="97">
        <v>671</v>
      </c>
      <c r="L99" s="97">
        <v>862</v>
      </c>
      <c r="M99" s="97">
        <v>1</v>
      </c>
      <c r="N99" s="97">
        <v>191</v>
      </c>
      <c r="O99" s="202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25"/>
      <c r="AE99" s="25"/>
      <c r="AF99" s="25"/>
      <c r="AG99" s="25"/>
      <c r="AH99" s="25"/>
      <c r="AI99" s="25"/>
      <c r="AJ99" s="25"/>
      <c r="AK99" s="25"/>
      <c r="AL99" s="25"/>
    </row>
    <row r="100" spans="1:38" ht="14.25" customHeight="1">
      <c r="A100" s="78" t="s">
        <v>159</v>
      </c>
      <c r="B100" s="79" t="s">
        <v>191</v>
      </c>
      <c r="C100" s="204">
        <v>37</v>
      </c>
      <c r="D100" s="204">
        <v>2101</v>
      </c>
      <c r="E100" s="204">
        <v>519</v>
      </c>
      <c r="F100" s="204">
        <v>15</v>
      </c>
      <c r="G100" s="204"/>
      <c r="H100" s="204"/>
      <c r="I100" s="95">
        <f t="shared" si="3"/>
        <v>2635</v>
      </c>
      <c r="J100" s="98">
        <v>795</v>
      </c>
      <c r="K100" s="97">
        <v>2342</v>
      </c>
      <c r="L100" s="97">
        <v>935</v>
      </c>
      <c r="M100" s="97"/>
      <c r="N100" s="97"/>
      <c r="O100" s="202">
        <v>4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25"/>
      <c r="AE100" s="25"/>
      <c r="AF100" s="25"/>
      <c r="AG100" s="25"/>
      <c r="AH100" s="25"/>
      <c r="AI100" s="25"/>
      <c r="AJ100" s="25"/>
      <c r="AK100" s="25"/>
      <c r="AL100" s="25"/>
    </row>
    <row r="101" spans="1:38" ht="13.5" customHeight="1">
      <c r="A101" s="78" t="s">
        <v>160</v>
      </c>
      <c r="B101" s="79" t="s">
        <v>192</v>
      </c>
      <c r="C101" s="204">
        <v>12</v>
      </c>
      <c r="D101" s="204">
        <v>437</v>
      </c>
      <c r="E101" s="204"/>
      <c r="F101" s="204"/>
      <c r="G101" s="204"/>
      <c r="H101" s="204"/>
      <c r="I101" s="95">
        <f t="shared" si="3"/>
        <v>437</v>
      </c>
      <c r="J101" s="98">
        <v>80</v>
      </c>
      <c r="K101" s="97">
        <v>403</v>
      </c>
      <c r="L101" s="97">
        <v>154</v>
      </c>
      <c r="M101" s="97"/>
      <c r="N101" s="97"/>
      <c r="O101" s="202">
        <v>24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25"/>
      <c r="AE101" s="25"/>
      <c r="AF101" s="25"/>
      <c r="AG101" s="25"/>
      <c r="AH101" s="25"/>
      <c r="AI101" s="25"/>
      <c r="AJ101" s="25"/>
      <c r="AK101" s="25"/>
      <c r="AL101" s="25"/>
    </row>
    <row r="102" spans="1:38">
      <c r="A102" s="78" t="s">
        <v>161</v>
      </c>
      <c r="B102" s="79" t="s">
        <v>193</v>
      </c>
      <c r="C102" s="204"/>
      <c r="D102" s="204"/>
      <c r="E102" s="204"/>
      <c r="F102" s="204"/>
      <c r="G102" s="204"/>
      <c r="H102" s="204"/>
      <c r="I102" s="95">
        <f t="shared" si="3"/>
        <v>0</v>
      </c>
      <c r="J102" s="98"/>
      <c r="K102" s="97"/>
      <c r="L102" s="97"/>
      <c r="M102" s="97"/>
      <c r="N102" s="97"/>
      <c r="O102" s="202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25"/>
      <c r="AE102" s="25"/>
      <c r="AF102" s="25"/>
      <c r="AG102" s="25"/>
      <c r="AH102" s="25"/>
      <c r="AI102" s="25"/>
      <c r="AJ102" s="25"/>
      <c r="AK102" s="25"/>
      <c r="AL102" s="25"/>
    </row>
    <row r="103" spans="1:38" ht="15" customHeight="1">
      <c r="A103" s="78" t="s">
        <v>162</v>
      </c>
      <c r="B103" s="79" t="s">
        <v>194</v>
      </c>
      <c r="C103" s="204">
        <v>1</v>
      </c>
      <c r="D103" s="204">
        <v>17</v>
      </c>
      <c r="E103" s="204"/>
      <c r="F103" s="204"/>
      <c r="G103" s="204"/>
      <c r="H103" s="204"/>
      <c r="I103" s="95">
        <f t="shared" si="3"/>
        <v>17</v>
      </c>
      <c r="J103" s="98"/>
      <c r="K103" s="97">
        <v>7</v>
      </c>
      <c r="L103" s="97"/>
      <c r="M103" s="97"/>
      <c r="N103" s="97"/>
      <c r="O103" s="202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25"/>
      <c r="AE103" s="25"/>
      <c r="AF103" s="25"/>
      <c r="AG103" s="25"/>
      <c r="AH103" s="25"/>
      <c r="AI103" s="25"/>
      <c r="AJ103" s="25"/>
      <c r="AK103" s="25"/>
      <c r="AL103" s="25"/>
    </row>
    <row r="104" spans="1:38" ht="25.5">
      <c r="A104" s="78" t="s">
        <v>195</v>
      </c>
      <c r="B104" s="80" t="s">
        <v>196</v>
      </c>
      <c r="C104" s="204">
        <v>2</v>
      </c>
      <c r="D104" s="204">
        <v>132</v>
      </c>
      <c r="E104" s="204">
        <v>73</v>
      </c>
      <c r="F104" s="204">
        <v>27</v>
      </c>
      <c r="G104" s="204"/>
      <c r="H104" s="204"/>
      <c r="I104" s="95">
        <f t="shared" si="3"/>
        <v>232</v>
      </c>
      <c r="J104" s="98"/>
      <c r="K104" s="97">
        <v>232</v>
      </c>
      <c r="L104" s="97">
        <v>115</v>
      </c>
      <c r="M104" s="97"/>
      <c r="N104" s="97"/>
      <c r="O104" s="202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25"/>
      <c r="AE104" s="25"/>
      <c r="AF104" s="25"/>
      <c r="AG104" s="25"/>
      <c r="AH104" s="25"/>
      <c r="AI104" s="25"/>
      <c r="AJ104" s="25"/>
      <c r="AK104" s="25"/>
      <c r="AL104" s="25"/>
    </row>
    <row r="105" spans="1:38" ht="26.25" thickBot="1">
      <c r="A105" s="190" t="s">
        <v>197</v>
      </c>
      <c r="B105" s="191" t="s">
        <v>198</v>
      </c>
      <c r="C105" s="231">
        <v>59</v>
      </c>
      <c r="D105" s="231">
        <v>5481</v>
      </c>
      <c r="E105" s="231">
        <v>218</v>
      </c>
      <c r="F105" s="231">
        <v>99</v>
      </c>
      <c r="G105" s="231">
        <v>16</v>
      </c>
      <c r="H105" s="53"/>
      <c r="I105" s="199">
        <f t="shared" si="3"/>
        <v>5814</v>
      </c>
      <c r="J105" s="200">
        <v>1423</v>
      </c>
      <c r="K105" s="198">
        <v>4588</v>
      </c>
      <c r="L105" s="198">
        <v>3040</v>
      </c>
      <c r="M105" s="198">
        <v>2</v>
      </c>
      <c r="N105" s="198">
        <v>74</v>
      </c>
      <c r="O105" s="203">
        <v>86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25"/>
      <c r="AE105" s="25"/>
      <c r="AF105" s="25"/>
      <c r="AG105" s="25"/>
      <c r="AH105" s="25"/>
      <c r="AI105" s="25"/>
      <c r="AJ105" s="25"/>
      <c r="AK105" s="25"/>
      <c r="AL105" s="25"/>
    </row>
    <row r="106" spans="1:38">
      <c r="A106" s="124" t="s">
        <v>204</v>
      </c>
      <c r="B106" s="188" t="s">
        <v>200</v>
      </c>
      <c r="C106" s="204">
        <v>49</v>
      </c>
      <c r="D106" s="204">
        <v>4475</v>
      </c>
      <c r="E106" s="204">
        <v>2105</v>
      </c>
      <c r="F106" s="204">
        <v>1185</v>
      </c>
      <c r="G106" s="204">
        <v>40</v>
      </c>
      <c r="H106" s="204"/>
      <c r="I106" s="197">
        <f t="shared" si="3"/>
        <v>7805</v>
      </c>
      <c r="J106" s="230"/>
      <c r="K106" s="230">
        <v>6758</v>
      </c>
      <c r="L106" s="230">
        <v>3180</v>
      </c>
      <c r="M106" s="230">
        <v>1</v>
      </c>
      <c r="N106" s="230">
        <v>15</v>
      </c>
      <c r="O106" s="230">
        <v>90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25"/>
      <c r="AE106" s="25"/>
      <c r="AF106" s="25"/>
      <c r="AG106" s="25"/>
      <c r="AH106" s="25"/>
      <c r="AI106" s="25"/>
      <c r="AJ106" s="25"/>
      <c r="AK106" s="25"/>
      <c r="AL106" s="25"/>
    </row>
    <row r="107" spans="1:38">
      <c r="A107" s="117" t="s">
        <v>205</v>
      </c>
      <c r="B107" s="165" t="s">
        <v>264</v>
      </c>
      <c r="C107" s="204"/>
      <c r="D107" s="204"/>
      <c r="E107" s="204"/>
      <c r="F107" s="204"/>
      <c r="G107" s="204"/>
      <c r="H107" s="204"/>
      <c r="I107" s="95">
        <f t="shared" si="3"/>
        <v>0</v>
      </c>
      <c r="J107" s="230"/>
      <c r="K107" s="230"/>
      <c r="L107" s="230"/>
      <c r="M107" s="230"/>
      <c r="N107" s="230"/>
      <c r="O107" s="2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25"/>
      <c r="AE107" s="25"/>
      <c r="AF107" s="25"/>
      <c r="AG107" s="25"/>
      <c r="AH107" s="25"/>
      <c r="AI107" s="25"/>
      <c r="AJ107" s="25"/>
      <c r="AK107" s="25"/>
      <c r="AL107" s="25"/>
    </row>
    <row r="108" spans="1:38">
      <c r="A108" s="117" t="s">
        <v>201</v>
      </c>
      <c r="B108" s="165" t="s">
        <v>265</v>
      </c>
      <c r="C108" s="204"/>
      <c r="D108" s="204"/>
      <c r="E108" s="204"/>
      <c r="F108" s="204"/>
      <c r="G108" s="204"/>
      <c r="H108" s="204"/>
      <c r="I108" s="95">
        <f t="shared" si="3"/>
        <v>0</v>
      </c>
      <c r="J108" s="230"/>
      <c r="K108" s="230"/>
      <c r="L108" s="230"/>
      <c r="M108" s="230"/>
      <c r="N108" s="230"/>
      <c r="O108" s="2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25"/>
      <c r="AE108" s="25"/>
      <c r="AF108" s="25"/>
      <c r="AG108" s="25"/>
      <c r="AH108" s="25"/>
      <c r="AI108" s="25"/>
      <c r="AJ108" s="25"/>
      <c r="AK108" s="25"/>
      <c r="AL108" s="25"/>
    </row>
    <row r="109" spans="1:38">
      <c r="A109" s="117" t="s">
        <v>262</v>
      </c>
      <c r="B109" s="165" t="s">
        <v>202</v>
      </c>
      <c r="C109" s="204">
        <v>39</v>
      </c>
      <c r="D109" s="204">
        <v>3381</v>
      </c>
      <c r="E109" s="204">
        <v>1209</v>
      </c>
      <c r="F109" s="204">
        <v>64</v>
      </c>
      <c r="G109" s="204"/>
      <c r="H109" s="204"/>
      <c r="I109" s="95">
        <f t="shared" si="3"/>
        <v>4654</v>
      </c>
      <c r="J109" s="230"/>
      <c r="K109" s="230">
        <v>4121</v>
      </c>
      <c r="L109" s="230">
        <v>2177</v>
      </c>
      <c r="M109" s="230">
        <v>4</v>
      </c>
      <c r="N109" s="230"/>
      <c r="O109" s="230">
        <v>102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25"/>
      <c r="AE109" s="25"/>
      <c r="AF109" s="25"/>
      <c r="AG109" s="25"/>
      <c r="AH109" s="25"/>
      <c r="AI109" s="25"/>
      <c r="AJ109" s="25"/>
      <c r="AK109" s="25"/>
      <c r="AL109" s="25"/>
    </row>
    <row r="110" spans="1:38" ht="39.75" customHeight="1" thickBot="1">
      <c r="A110" s="193" t="s">
        <v>366</v>
      </c>
      <c r="B110" s="194" t="s">
        <v>203</v>
      </c>
      <c r="C110" s="231">
        <v>667</v>
      </c>
      <c r="D110" s="231">
        <v>71332</v>
      </c>
      <c r="E110" s="231">
        <v>1006</v>
      </c>
      <c r="F110" s="231">
        <v>586</v>
      </c>
      <c r="G110" s="231">
        <v>103</v>
      </c>
      <c r="H110" s="53"/>
      <c r="I110" s="199">
        <f t="shared" si="3"/>
        <v>73027</v>
      </c>
      <c r="J110" s="230">
        <v>34723</v>
      </c>
      <c r="K110" s="230">
        <v>58410</v>
      </c>
      <c r="L110" s="230">
        <v>25473</v>
      </c>
      <c r="M110" s="230">
        <v>79</v>
      </c>
      <c r="N110" s="230">
        <v>495</v>
      </c>
      <c r="O110" s="230">
        <v>286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25"/>
      <c r="AE110" s="25"/>
      <c r="AF110" s="25"/>
      <c r="AG110" s="25"/>
      <c r="AH110" s="25"/>
      <c r="AI110" s="25"/>
      <c r="AJ110" s="25"/>
      <c r="AK110" s="25"/>
      <c r="AL110" s="25"/>
    </row>
    <row r="111" spans="1:38" ht="12" customHeight="1">
      <c r="A111" s="166"/>
      <c r="B111" s="167"/>
      <c r="C111" s="182" t="str">
        <f>IF(C113=C112," ","Неверно")</f>
        <v xml:space="preserve"> </v>
      </c>
      <c r="D111" s="182" t="str">
        <f t="shared" ref="D111:O111" si="4">IF(D113=D112," ","Неверно")</f>
        <v xml:space="preserve"> </v>
      </c>
      <c r="E111" s="182" t="str">
        <f t="shared" si="4"/>
        <v xml:space="preserve"> </v>
      </c>
      <c r="F111" s="182" t="str">
        <f t="shared" si="4"/>
        <v xml:space="preserve"> </v>
      </c>
      <c r="G111" s="182" t="str">
        <f t="shared" si="4"/>
        <v xml:space="preserve"> </v>
      </c>
      <c r="H111" s="182" t="str">
        <f t="shared" si="4"/>
        <v/>
      </c>
      <c r="I111" s="182" t="str">
        <f t="shared" si="4"/>
        <v xml:space="preserve"> </v>
      </c>
      <c r="J111" s="182" t="str">
        <f t="shared" si="4"/>
        <v xml:space="preserve"> </v>
      </c>
      <c r="K111" s="182" t="str">
        <f t="shared" si="4"/>
        <v xml:space="preserve"> </v>
      </c>
      <c r="L111" s="182" t="str">
        <f t="shared" si="4"/>
        <v xml:space="preserve"> </v>
      </c>
      <c r="M111" s="182" t="str">
        <f t="shared" si="4"/>
        <v xml:space="preserve"> </v>
      </c>
      <c r="N111" s="182" t="str">
        <f t="shared" si="4"/>
        <v xml:space="preserve"> </v>
      </c>
      <c r="O111" s="182" t="str">
        <f t="shared" si="4"/>
        <v xml:space="preserve"> </v>
      </c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25"/>
      <c r="AE111" s="25"/>
      <c r="AF111" s="25"/>
      <c r="AG111" s="25"/>
      <c r="AH111" s="25"/>
      <c r="AI111" s="25"/>
      <c r="AJ111" s="25"/>
      <c r="AK111" s="25"/>
      <c r="AL111" s="25"/>
    </row>
    <row r="112" spans="1:38" ht="13.5" hidden="1" customHeight="1">
      <c r="A112" s="177" t="s">
        <v>357</v>
      </c>
      <c r="B112" s="174"/>
      <c r="C112" s="164">
        <f>SUM(C106:C110)</f>
        <v>755</v>
      </c>
      <c r="D112" s="164">
        <f t="shared" ref="D112:O112" si="5">SUM(D106:D110)</f>
        <v>79188</v>
      </c>
      <c r="E112" s="164">
        <f t="shared" si="5"/>
        <v>4320</v>
      </c>
      <c r="F112" s="164">
        <f t="shared" si="5"/>
        <v>1835</v>
      </c>
      <c r="G112" s="164">
        <f t="shared" si="5"/>
        <v>143</v>
      </c>
      <c r="H112" s="164">
        <f t="shared" si="5"/>
        <v>0</v>
      </c>
      <c r="I112" s="164">
        <f t="shared" si="5"/>
        <v>85486</v>
      </c>
      <c r="J112" s="164">
        <f t="shared" si="5"/>
        <v>34723</v>
      </c>
      <c r="K112" s="164">
        <f t="shared" si="5"/>
        <v>69289</v>
      </c>
      <c r="L112" s="164">
        <f t="shared" si="5"/>
        <v>30830</v>
      </c>
      <c r="M112" s="164">
        <f t="shared" si="5"/>
        <v>84</v>
      </c>
      <c r="N112" s="164">
        <f t="shared" si="5"/>
        <v>510</v>
      </c>
      <c r="O112" s="164">
        <f t="shared" si="5"/>
        <v>478</v>
      </c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25"/>
      <c r="AE112" s="25"/>
      <c r="AF112" s="25"/>
      <c r="AG112" s="25"/>
      <c r="AH112" s="25"/>
      <c r="AI112" s="25"/>
      <c r="AJ112" s="25"/>
      <c r="AK112" s="25"/>
      <c r="AL112" s="25"/>
    </row>
    <row r="113" spans="1:38" ht="15.75">
      <c r="A113" s="175" t="s">
        <v>199</v>
      </c>
      <c r="B113" s="79" t="s">
        <v>266</v>
      </c>
      <c r="C113" s="95">
        <f>SUM(C7:C105)</f>
        <v>755</v>
      </c>
      <c r="D113" s="95">
        <f t="shared" ref="D113:O113" si="6">SUM(D7:D105)</f>
        <v>79188</v>
      </c>
      <c r="E113" s="95">
        <f t="shared" si="6"/>
        <v>4320</v>
      </c>
      <c r="F113" s="95">
        <f t="shared" si="6"/>
        <v>1835</v>
      </c>
      <c r="G113" s="95">
        <f t="shared" si="6"/>
        <v>143</v>
      </c>
      <c r="H113" s="95">
        <f t="shared" si="6"/>
        <v>0</v>
      </c>
      <c r="I113" s="95">
        <f t="shared" si="6"/>
        <v>85486</v>
      </c>
      <c r="J113" s="95">
        <f t="shared" si="6"/>
        <v>34723</v>
      </c>
      <c r="K113" s="95">
        <f t="shared" si="6"/>
        <v>69289</v>
      </c>
      <c r="L113" s="95">
        <f t="shared" si="6"/>
        <v>30830</v>
      </c>
      <c r="M113" s="95">
        <f t="shared" si="6"/>
        <v>84</v>
      </c>
      <c r="N113" s="95">
        <f t="shared" si="6"/>
        <v>510</v>
      </c>
      <c r="O113" s="57">
        <f t="shared" si="6"/>
        <v>478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25"/>
      <c r="AE113" s="25"/>
      <c r="AF113" s="25"/>
      <c r="AG113" s="25"/>
      <c r="AH113" s="25"/>
      <c r="AI113" s="25"/>
      <c r="AJ113" s="25"/>
      <c r="AK113" s="25"/>
      <c r="AL113" s="25"/>
    </row>
    <row r="114" spans="1:38">
      <c r="A114" s="32"/>
      <c r="B114" s="33"/>
      <c r="C114" s="162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25"/>
      <c r="AE114" s="25"/>
      <c r="AF114" s="25"/>
      <c r="AG114" s="25"/>
      <c r="AH114" s="25"/>
      <c r="AI114" s="25"/>
      <c r="AJ114" s="25"/>
      <c r="AK114" s="25"/>
      <c r="AL114" s="25"/>
    </row>
    <row r="115" spans="1:38">
      <c r="A115" s="32"/>
      <c r="B115" s="33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25"/>
      <c r="AE115" s="25"/>
      <c r="AF115" s="25"/>
      <c r="AG115" s="25"/>
      <c r="AH115" s="25"/>
      <c r="AI115" s="25"/>
      <c r="AJ115" s="25"/>
      <c r="AK115" s="25"/>
      <c r="AL115" s="25"/>
    </row>
    <row r="116" spans="1:38">
      <c r="A116" s="32"/>
      <c r="B116" s="33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25"/>
      <c r="AE116" s="25"/>
      <c r="AF116" s="25"/>
      <c r="AG116" s="25"/>
      <c r="AH116" s="25"/>
      <c r="AI116" s="25"/>
      <c r="AJ116" s="25"/>
      <c r="AK116" s="25"/>
      <c r="AL116" s="25"/>
    </row>
    <row r="117" spans="1:38">
      <c r="A117" s="32"/>
      <c r="B117" s="33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25"/>
      <c r="AE117" s="25"/>
      <c r="AF117" s="25"/>
      <c r="AG117" s="25"/>
      <c r="AH117" s="25"/>
      <c r="AI117" s="25"/>
      <c r="AJ117" s="25"/>
      <c r="AK117" s="25"/>
      <c r="AL117" s="25"/>
    </row>
    <row r="118" spans="1:38">
      <c r="A118" s="178"/>
      <c r="B118" s="33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25"/>
      <c r="AE118" s="25"/>
      <c r="AF118" s="25"/>
      <c r="AG118" s="25"/>
      <c r="AH118" s="25"/>
      <c r="AI118" s="25"/>
      <c r="AJ118" s="25"/>
      <c r="AK118" s="25"/>
      <c r="AL118" s="25"/>
    </row>
    <row r="119" spans="1:38">
      <c r="A119" s="32"/>
      <c r="B119" s="33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25"/>
      <c r="AE119" s="25"/>
      <c r="AF119" s="25"/>
      <c r="AG119" s="25"/>
      <c r="AH119" s="25"/>
      <c r="AI119" s="25"/>
      <c r="AJ119" s="25"/>
      <c r="AK119" s="25"/>
      <c r="AL119" s="25"/>
    </row>
    <row r="120" spans="1:38">
      <c r="A120" s="32"/>
      <c r="B120" s="33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25"/>
      <c r="AE120" s="25"/>
      <c r="AF120" s="25"/>
      <c r="AG120" s="25"/>
      <c r="AH120" s="25"/>
      <c r="AI120" s="25"/>
      <c r="AJ120" s="25"/>
      <c r="AK120" s="25"/>
      <c r="AL120" s="25"/>
    </row>
    <row r="121" spans="1:38">
      <c r="A121" s="32"/>
      <c r="B121" s="33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25"/>
      <c r="AE121" s="25"/>
      <c r="AF121" s="25"/>
      <c r="AG121" s="25"/>
      <c r="AH121" s="25"/>
      <c r="AI121" s="25"/>
      <c r="AJ121" s="25"/>
      <c r="AK121" s="25"/>
      <c r="AL121" s="25"/>
    </row>
    <row r="122" spans="1:38">
      <c r="A122" s="32"/>
      <c r="B122" s="33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25"/>
      <c r="AE122" s="25"/>
      <c r="AF122" s="25"/>
      <c r="AG122" s="25"/>
      <c r="AH122" s="25"/>
      <c r="AI122" s="25"/>
      <c r="AJ122" s="25"/>
      <c r="AK122" s="25"/>
      <c r="AL122" s="25"/>
    </row>
    <row r="123" spans="1:38">
      <c r="A123" s="32"/>
      <c r="B123" s="33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25"/>
      <c r="AE123" s="25"/>
      <c r="AF123" s="25"/>
      <c r="AG123" s="25"/>
      <c r="AH123" s="25"/>
      <c r="AI123" s="25"/>
      <c r="AJ123" s="25"/>
      <c r="AK123" s="25"/>
      <c r="AL123" s="25"/>
    </row>
    <row r="124" spans="1:38">
      <c r="A124" s="32"/>
      <c r="B124" s="33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25"/>
      <c r="AE124" s="25"/>
      <c r="AF124" s="25"/>
      <c r="AG124" s="25"/>
      <c r="AH124" s="25"/>
      <c r="AI124" s="25"/>
      <c r="AJ124" s="25"/>
      <c r="AK124" s="25"/>
      <c r="AL124" s="25"/>
    </row>
    <row r="125" spans="1:38">
      <c r="A125" s="32"/>
      <c r="B125" s="33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25"/>
      <c r="AE125" s="25"/>
      <c r="AF125" s="25"/>
      <c r="AG125" s="25"/>
      <c r="AH125" s="25"/>
      <c r="AI125" s="25"/>
      <c r="AJ125" s="25"/>
      <c r="AK125" s="25"/>
      <c r="AL125" s="25"/>
    </row>
    <row r="126" spans="1:38">
      <c r="A126" s="32"/>
      <c r="B126" s="33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25"/>
      <c r="AE126" s="25"/>
      <c r="AF126" s="25"/>
      <c r="AG126" s="25"/>
      <c r="AH126" s="25"/>
      <c r="AI126" s="25"/>
      <c r="AJ126" s="25"/>
      <c r="AK126" s="25"/>
      <c r="AL126" s="25"/>
    </row>
    <row r="127" spans="1:38">
      <c r="A127" s="32"/>
      <c r="B127" s="33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25"/>
      <c r="AE127" s="25"/>
      <c r="AF127" s="25"/>
      <c r="AG127" s="25"/>
      <c r="AH127" s="25"/>
      <c r="AI127" s="25"/>
      <c r="AJ127" s="25"/>
      <c r="AK127" s="25"/>
      <c r="AL127" s="25"/>
    </row>
    <row r="128" spans="1:38">
      <c r="A128" s="32"/>
      <c r="B128" s="33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25"/>
      <c r="AE128" s="25"/>
      <c r="AF128" s="25"/>
      <c r="AG128" s="25"/>
      <c r="AH128" s="25"/>
      <c r="AI128" s="25"/>
      <c r="AJ128" s="25"/>
      <c r="AK128" s="25"/>
      <c r="AL128" s="25"/>
    </row>
    <row r="129" spans="1:38">
      <c r="A129" s="32"/>
      <c r="B129" s="33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25"/>
      <c r="AE129" s="25"/>
      <c r="AF129" s="25"/>
      <c r="AG129" s="25"/>
      <c r="AH129" s="25"/>
      <c r="AI129" s="25"/>
      <c r="AJ129" s="25"/>
      <c r="AK129" s="25"/>
      <c r="AL129" s="25"/>
    </row>
    <row r="130" spans="1:38">
      <c r="A130" s="32"/>
      <c r="B130" s="33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25"/>
      <c r="AE130" s="25"/>
      <c r="AF130" s="25"/>
      <c r="AG130" s="25"/>
      <c r="AH130" s="25"/>
      <c r="AI130" s="25"/>
      <c r="AJ130" s="25"/>
      <c r="AK130" s="25"/>
      <c r="AL130" s="25"/>
    </row>
    <row r="131" spans="1:38">
      <c r="A131" s="32"/>
      <c r="B131" s="33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25"/>
      <c r="AE131" s="25"/>
      <c r="AF131" s="25"/>
      <c r="AG131" s="25"/>
      <c r="AH131" s="25"/>
      <c r="AI131" s="25"/>
      <c r="AJ131" s="25"/>
      <c r="AK131" s="25"/>
      <c r="AL131" s="25"/>
    </row>
    <row r="132" spans="1:38">
      <c r="A132" s="32"/>
      <c r="B132" s="33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25"/>
      <c r="AE132" s="25"/>
      <c r="AF132" s="25"/>
      <c r="AG132" s="25"/>
      <c r="AH132" s="25"/>
      <c r="AI132" s="25"/>
      <c r="AJ132" s="25"/>
      <c r="AK132" s="25"/>
      <c r="AL132" s="25"/>
    </row>
    <row r="133" spans="1:38">
      <c r="A133" s="32"/>
      <c r="B133" s="33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25"/>
      <c r="AE133" s="25"/>
      <c r="AF133" s="25"/>
      <c r="AG133" s="25"/>
      <c r="AH133" s="25"/>
      <c r="AI133" s="25"/>
      <c r="AJ133" s="25"/>
      <c r="AK133" s="25"/>
      <c r="AL133" s="25"/>
    </row>
    <row r="134" spans="1:38">
      <c r="A134" s="32"/>
      <c r="B134" s="33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25"/>
      <c r="AE134" s="25"/>
      <c r="AF134" s="25"/>
      <c r="AG134" s="25"/>
      <c r="AH134" s="25"/>
      <c r="AI134" s="25"/>
      <c r="AJ134" s="25"/>
      <c r="AK134" s="25"/>
      <c r="AL134" s="25"/>
    </row>
    <row r="135" spans="1:38">
      <c r="A135" s="32"/>
      <c r="B135" s="33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25"/>
      <c r="AE135" s="25"/>
      <c r="AF135" s="25"/>
      <c r="AG135" s="25"/>
      <c r="AH135" s="25"/>
      <c r="AI135" s="25"/>
      <c r="AJ135" s="25"/>
      <c r="AK135" s="25"/>
      <c r="AL135" s="25"/>
    </row>
    <row r="136" spans="1:38">
      <c r="A136" s="32"/>
      <c r="B136" s="33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25"/>
      <c r="AE136" s="25"/>
      <c r="AF136" s="25"/>
      <c r="AG136" s="25"/>
      <c r="AH136" s="25"/>
      <c r="AI136" s="25"/>
      <c r="AJ136" s="25"/>
      <c r="AK136" s="25"/>
      <c r="AL136" s="25"/>
    </row>
    <row r="137" spans="1:38">
      <c r="A137" s="32"/>
      <c r="B137" s="33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25"/>
      <c r="AE137" s="25"/>
      <c r="AF137" s="25"/>
      <c r="AG137" s="25"/>
      <c r="AH137" s="25"/>
      <c r="AI137" s="25"/>
      <c r="AJ137" s="25"/>
      <c r="AK137" s="25"/>
      <c r="AL137" s="25"/>
    </row>
    <row r="138" spans="1:38">
      <c r="A138" s="32"/>
      <c r="B138" s="33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25"/>
      <c r="AE138" s="25"/>
      <c r="AF138" s="25"/>
      <c r="AG138" s="25"/>
      <c r="AH138" s="25"/>
      <c r="AI138" s="25"/>
      <c r="AJ138" s="25"/>
      <c r="AK138" s="25"/>
      <c r="AL138" s="25"/>
    </row>
    <row r="139" spans="1:38">
      <c r="A139" s="32"/>
      <c r="B139" s="33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25"/>
      <c r="AE139" s="25"/>
      <c r="AF139" s="25"/>
      <c r="AG139" s="25"/>
      <c r="AH139" s="25"/>
      <c r="AI139" s="25"/>
      <c r="AJ139" s="25"/>
      <c r="AK139" s="25"/>
      <c r="AL139" s="25"/>
    </row>
    <row r="140" spans="1:38">
      <c r="A140" s="32"/>
      <c r="B140" s="33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25"/>
      <c r="AE140" s="25"/>
      <c r="AF140" s="25"/>
      <c r="AG140" s="25"/>
      <c r="AH140" s="25"/>
      <c r="AI140" s="25"/>
      <c r="AJ140" s="25"/>
      <c r="AK140" s="25"/>
      <c r="AL140" s="25"/>
    </row>
    <row r="141" spans="1:38">
      <c r="A141" s="32"/>
      <c r="B141" s="33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25"/>
      <c r="AE141" s="25"/>
      <c r="AF141" s="25"/>
      <c r="AG141" s="25"/>
      <c r="AH141" s="25"/>
      <c r="AI141" s="25"/>
      <c r="AJ141" s="25"/>
      <c r="AK141" s="25"/>
      <c r="AL141" s="25"/>
    </row>
    <row r="142" spans="1:38">
      <c r="A142" s="32"/>
      <c r="B142" s="33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25"/>
      <c r="AE142" s="25"/>
      <c r="AF142" s="25"/>
      <c r="AG142" s="25"/>
      <c r="AH142" s="25"/>
      <c r="AI142" s="25"/>
      <c r="AJ142" s="25"/>
      <c r="AK142" s="25"/>
      <c r="AL142" s="25"/>
    </row>
    <row r="143" spans="1:38">
      <c r="A143" s="32"/>
      <c r="B143" s="33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25"/>
      <c r="AE143" s="25"/>
      <c r="AF143" s="25"/>
      <c r="AG143" s="25"/>
      <c r="AH143" s="25"/>
      <c r="AI143" s="25"/>
      <c r="AJ143" s="25"/>
      <c r="AK143" s="25"/>
      <c r="AL143" s="25"/>
    </row>
    <row r="144" spans="1:38">
      <c r="A144" s="32"/>
      <c r="B144" s="33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25"/>
      <c r="AE144" s="25"/>
      <c r="AF144" s="25"/>
      <c r="AG144" s="25"/>
      <c r="AH144" s="25"/>
      <c r="AI144" s="25"/>
      <c r="AJ144" s="25"/>
      <c r="AK144" s="25"/>
      <c r="AL144" s="25"/>
    </row>
    <row r="145" spans="1:38">
      <c r="A145" s="32"/>
      <c r="B145" s="33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25"/>
      <c r="AE145" s="25"/>
      <c r="AF145" s="25"/>
      <c r="AG145" s="25"/>
      <c r="AH145" s="25"/>
      <c r="AI145" s="25"/>
      <c r="AJ145" s="25"/>
      <c r="AK145" s="25"/>
      <c r="AL145" s="25"/>
    </row>
    <row r="146" spans="1:38">
      <c r="A146" s="32"/>
      <c r="B146" s="33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25"/>
      <c r="AE146" s="25"/>
      <c r="AF146" s="25"/>
      <c r="AG146" s="25"/>
      <c r="AH146" s="25"/>
      <c r="AI146" s="25"/>
      <c r="AJ146" s="25"/>
      <c r="AK146" s="25"/>
      <c r="AL146" s="25"/>
    </row>
    <row r="147" spans="1:38">
      <c r="A147" s="32"/>
      <c r="B147" s="33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25"/>
      <c r="AE147" s="25"/>
      <c r="AF147" s="25"/>
      <c r="AG147" s="25"/>
      <c r="AH147" s="25"/>
      <c r="AI147" s="25"/>
      <c r="AJ147" s="25"/>
      <c r="AK147" s="25"/>
      <c r="AL147" s="25"/>
    </row>
    <row r="148" spans="1:38">
      <c r="A148" s="32"/>
      <c r="B148" s="33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25"/>
      <c r="AE148" s="25"/>
      <c r="AF148" s="25"/>
      <c r="AG148" s="25"/>
      <c r="AH148" s="25"/>
      <c r="AI148" s="25"/>
      <c r="AJ148" s="25"/>
      <c r="AK148" s="25"/>
      <c r="AL148" s="25"/>
    </row>
    <row r="149" spans="1:38">
      <c r="A149" s="32"/>
      <c r="B149" s="33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25"/>
      <c r="AE149" s="25"/>
      <c r="AF149" s="25"/>
      <c r="AG149" s="25"/>
      <c r="AH149" s="25"/>
      <c r="AI149" s="25"/>
      <c r="AJ149" s="25"/>
      <c r="AK149" s="25"/>
      <c r="AL149" s="25"/>
    </row>
    <row r="150" spans="1:38">
      <c r="A150" s="32"/>
      <c r="B150" s="33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25"/>
      <c r="AE150" s="25"/>
      <c r="AF150" s="25"/>
      <c r="AG150" s="25"/>
      <c r="AH150" s="25"/>
      <c r="AI150" s="25"/>
      <c r="AJ150" s="25"/>
      <c r="AK150" s="25"/>
      <c r="AL150" s="25"/>
    </row>
    <row r="151" spans="1:38">
      <c r="A151" s="32"/>
      <c r="B151" s="33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25"/>
      <c r="AE151" s="25"/>
      <c r="AF151" s="25"/>
      <c r="AG151" s="25"/>
      <c r="AH151" s="25"/>
      <c r="AI151" s="25"/>
      <c r="AJ151" s="25"/>
      <c r="AK151" s="25"/>
      <c r="AL151" s="25"/>
    </row>
    <row r="152" spans="1:38">
      <c r="A152" s="32"/>
      <c r="B152" s="33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25"/>
      <c r="AE152" s="25"/>
      <c r="AF152" s="25"/>
      <c r="AG152" s="25"/>
      <c r="AH152" s="25"/>
      <c r="AI152" s="25"/>
      <c r="AJ152" s="25"/>
      <c r="AK152" s="25"/>
      <c r="AL152" s="25"/>
    </row>
    <row r="153" spans="1:38">
      <c r="A153" s="32"/>
      <c r="B153" s="33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25"/>
      <c r="AE153" s="25"/>
      <c r="AF153" s="25"/>
      <c r="AG153" s="25"/>
      <c r="AH153" s="25"/>
      <c r="AI153" s="25"/>
      <c r="AJ153" s="25"/>
      <c r="AK153" s="25"/>
      <c r="AL153" s="25"/>
    </row>
    <row r="154" spans="1:38">
      <c r="A154" s="32"/>
      <c r="B154" s="33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25"/>
      <c r="AE154" s="25"/>
      <c r="AF154" s="25"/>
      <c r="AG154" s="25"/>
      <c r="AH154" s="25"/>
      <c r="AI154" s="25"/>
      <c r="AJ154" s="25"/>
      <c r="AK154" s="25"/>
      <c r="AL154" s="25"/>
    </row>
    <row r="155" spans="1:38">
      <c r="A155" s="34"/>
      <c r="B155" s="3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</row>
    <row r="156" spans="1:38">
      <c r="A156" s="34"/>
      <c r="B156" s="3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</row>
    <row r="157" spans="1:38">
      <c r="A157" s="34"/>
      <c r="B157" s="3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</row>
    <row r="158" spans="1:38">
      <c r="A158" s="34"/>
      <c r="B158" s="3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</row>
    <row r="159" spans="1:38">
      <c r="A159" s="34"/>
      <c r="B159" s="3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</row>
    <row r="160" spans="1:38">
      <c r="A160" s="34"/>
      <c r="B160" s="3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</row>
    <row r="161" spans="1:38">
      <c r="A161" s="34"/>
      <c r="B161" s="3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</row>
    <row r="162" spans="1:38">
      <c r="A162" s="34"/>
      <c r="B162" s="3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</row>
    <row r="163" spans="1:38">
      <c r="A163" s="34"/>
      <c r="B163" s="3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</row>
    <row r="164" spans="1:38">
      <c r="A164" s="34"/>
      <c r="B164" s="3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</row>
    <row r="165" spans="1:38">
      <c r="A165" s="34"/>
      <c r="B165" s="3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</row>
    <row r="166" spans="1:38">
      <c r="A166" s="34"/>
      <c r="B166" s="3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</row>
    <row r="167" spans="1:38">
      <c r="A167" s="34"/>
      <c r="B167" s="3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</row>
    <row r="168" spans="1:38">
      <c r="A168" s="34"/>
      <c r="B168" s="3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</row>
    <row r="169" spans="1:38">
      <c r="A169" s="34"/>
      <c r="B169" s="3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</row>
    <row r="170" spans="1:38">
      <c r="A170" s="34"/>
      <c r="B170" s="3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</row>
    <row r="171" spans="1:38">
      <c r="A171" s="34"/>
      <c r="B171" s="3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</row>
    <row r="172" spans="1:38">
      <c r="A172" s="34"/>
      <c r="B172" s="3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</row>
    <row r="173" spans="1:38">
      <c r="A173" s="34"/>
      <c r="B173" s="3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</row>
    <row r="174" spans="1:38">
      <c r="A174" s="34"/>
      <c r="B174" s="3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</row>
    <row r="175" spans="1:38">
      <c r="A175" s="34"/>
      <c r="B175" s="3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</row>
    <row r="176" spans="1:38">
      <c r="A176" s="34"/>
      <c r="B176" s="3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</row>
    <row r="177" spans="1:38">
      <c r="A177" s="34"/>
      <c r="B177" s="3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1:38">
      <c r="A178" s="34"/>
      <c r="B178" s="3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</row>
    <row r="179" spans="1:38">
      <c r="A179" s="34"/>
      <c r="B179" s="3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</row>
    <row r="180" spans="1:38">
      <c r="A180" s="34"/>
      <c r="B180" s="3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</row>
    <row r="181" spans="1:38">
      <c r="A181" s="34"/>
      <c r="B181" s="3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</row>
    <row r="182" spans="1:38">
      <c r="A182" s="34"/>
      <c r="B182" s="3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</row>
    <row r="183" spans="1:38">
      <c r="A183" s="34"/>
      <c r="B183" s="3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</row>
    <row r="184" spans="1:38">
      <c r="A184" s="34"/>
      <c r="B184" s="3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</row>
    <row r="185" spans="1:38">
      <c r="A185" s="34"/>
      <c r="B185" s="3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</row>
    <row r="186" spans="1:38">
      <c r="A186" s="34"/>
      <c r="B186" s="3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</row>
    <row r="187" spans="1:38">
      <c r="A187" s="34"/>
      <c r="B187" s="3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</row>
    <row r="188" spans="1:38">
      <c r="A188" s="34"/>
      <c r="B188" s="3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</row>
    <row r="189" spans="1:38">
      <c r="A189" s="34"/>
      <c r="B189" s="3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</row>
    <row r="190" spans="1:38">
      <c r="A190" s="34"/>
      <c r="B190" s="3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1:38">
      <c r="A191" s="34"/>
      <c r="B191" s="3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1:38">
      <c r="A192" s="34"/>
      <c r="B192" s="3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</row>
    <row r="193" spans="1:38">
      <c r="A193" s="34"/>
      <c r="B193" s="3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</row>
    <row r="194" spans="1:38">
      <c r="A194" s="34"/>
      <c r="B194" s="3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</row>
    <row r="195" spans="1:38">
      <c r="A195" s="34"/>
      <c r="B195" s="3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</row>
    <row r="196" spans="1:38">
      <c r="A196" s="34"/>
      <c r="B196" s="3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1:38">
      <c r="A197" s="34"/>
      <c r="B197" s="3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1:38">
      <c r="A198" s="34"/>
      <c r="B198" s="3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</row>
    <row r="199" spans="1:38">
      <c r="A199" s="34"/>
      <c r="B199" s="3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</row>
    <row r="200" spans="1:38">
      <c r="A200" s="34"/>
      <c r="B200" s="3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</row>
    <row r="201" spans="1:38">
      <c r="A201" s="34"/>
      <c r="B201" s="3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</row>
    <row r="202" spans="1:38">
      <c r="A202" s="34"/>
      <c r="B202" s="3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</row>
    <row r="203" spans="1:38">
      <c r="A203" s="34"/>
      <c r="B203" s="3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</row>
    <row r="204" spans="1:38">
      <c r="A204" s="34"/>
      <c r="B204" s="3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</row>
    <row r="205" spans="1:38">
      <c r="A205" s="34"/>
      <c r="B205" s="3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</row>
    <row r="206" spans="1:38">
      <c r="A206" s="34"/>
      <c r="B206" s="3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</row>
    <row r="207" spans="1:38">
      <c r="A207" s="34"/>
      <c r="B207" s="3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</row>
    <row r="208" spans="1:38">
      <c r="A208" s="34"/>
      <c r="B208" s="3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</row>
    <row r="209" spans="1:38">
      <c r="A209" s="34"/>
      <c r="B209" s="3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</row>
    <row r="210" spans="1:38">
      <c r="A210" s="34"/>
      <c r="B210" s="3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</row>
    <row r="211" spans="1:38">
      <c r="A211" s="34"/>
      <c r="B211" s="3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</row>
    <row r="212" spans="1:38">
      <c r="A212" s="34"/>
      <c r="B212" s="3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</row>
    <row r="213" spans="1:38">
      <c r="A213" s="34"/>
      <c r="B213" s="3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</row>
    <row r="214" spans="1:38">
      <c r="A214" s="34"/>
      <c r="B214" s="3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</row>
    <row r="215" spans="1:38">
      <c r="A215" s="34"/>
      <c r="B215" s="3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</row>
    <row r="216" spans="1:38">
      <c r="A216" s="34"/>
      <c r="B216" s="3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</row>
    <row r="217" spans="1:38">
      <c r="A217" s="34"/>
      <c r="B217" s="3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</row>
    <row r="218" spans="1:38">
      <c r="A218" s="34"/>
      <c r="B218" s="3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</row>
    <row r="219" spans="1:38">
      <c r="A219" s="34"/>
      <c r="B219" s="3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</row>
    <row r="220" spans="1:38">
      <c r="A220" s="34"/>
      <c r="B220" s="3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</row>
    <row r="221" spans="1:38">
      <c r="A221" s="34"/>
      <c r="B221" s="3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</row>
    <row r="222" spans="1:38">
      <c r="A222" s="34"/>
      <c r="B222" s="3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</row>
    <row r="223" spans="1:38">
      <c r="A223" s="34"/>
      <c r="B223" s="3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</row>
    <row r="224" spans="1:38">
      <c r="A224" s="34"/>
      <c r="B224" s="3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</row>
    <row r="225" spans="1:38">
      <c r="A225" s="34"/>
      <c r="B225" s="3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</row>
    <row r="226" spans="1:38">
      <c r="A226" s="34"/>
      <c r="B226" s="3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</row>
    <row r="227" spans="1:38">
      <c r="A227" s="34"/>
      <c r="B227" s="3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</row>
    <row r="228" spans="1:38">
      <c r="A228" s="34"/>
      <c r="B228" s="3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</row>
    <row r="229" spans="1:38">
      <c r="A229" s="34"/>
      <c r="B229" s="3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</row>
    <row r="230" spans="1:38">
      <c r="A230" s="34"/>
      <c r="B230" s="3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</row>
    <row r="231" spans="1:38">
      <c r="A231" s="34"/>
      <c r="B231" s="3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</row>
    <row r="232" spans="1:38">
      <c r="A232" s="34"/>
      <c r="B232" s="3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</row>
    <row r="233" spans="1:38">
      <c r="A233" s="34"/>
      <c r="B233" s="3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</row>
    <row r="234" spans="1:38">
      <c r="A234" s="34"/>
      <c r="B234" s="3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</row>
    <row r="235" spans="1:38">
      <c r="A235" s="34"/>
      <c r="B235" s="3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</row>
    <row r="236" spans="1:38">
      <c r="A236" s="34"/>
      <c r="B236" s="3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</row>
    <row r="237" spans="1:38">
      <c r="A237" s="34"/>
      <c r="B237" s="3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</row>
    <row r="238" spans="1:38">
      <c r="A238" s="34"/>
      <c r="B238" s="3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</row>
    <row r="239" spans="1:38">
      <c r="A239" s="34"/>
      <c r="B239" s="3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</row>
    <row r="240" spans="1:38">
      <c r="A240" s="34"/>
      <c r="B240" s="3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</row>
    <row r="241" spans="1:38">
      <c r="A241" s="34"/>
      <c r="B241" s="3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</row>
    <row r="242" spans="1:38">
      <c r="A242" s="34"/>
      <c r="B242" s="3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</row>
    <row r="243" spans="1:38">
      <c r="A243" s="34"/>
      <c r="B243" s="3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</row>
    <row r="244" spans="1:38">
      <c r="A244" s="34"/>
      <c r="B244" s="3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</row>
    <row r="245" spans="1:38">
      <c r="A245" s="34"/>
      <c r="B245" s="3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</row>
    <row r="246" spans="1:38">
      <c r="A246" s="34"/>
      <c r="B246" s="3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</row>
    <row r="247" spans="1:38">
      <c r="A247" s="34"/>
      <c r="B247" s="3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</row>
    <row r="248" spans="1:38">
      <c r="A248" s="34"/>
      <c r="B248" s="3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</row>
    <row r="249" spans="1:38">
      <c r="A249" s="34"/>
      <c r="B249" s="3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</row>
    <row r="250" spans="1:38">
      <c r="A250" s="34"/>
      <c r="B250" s="3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</row>
    <row r="251" spans="1:38">
      <c r="A251" s="34"/>
      <c r="B251" s="3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</row>
    <row r="252" spans="1:38">
      <c r="A252" s="34"/>
      <c r="B252" s="3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</row>
    <row r="253" spans="1:38">
      <c r="A253" s="34"/>
      <c r="B253" s="3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</row>
    <row r="254" spans="1:38">
      <c r="A254" s="34"/>
      <c r="B254" s="3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</row>
    <row r="255" spans="1:38">
      <c r="A255" s="34"/>
      <c r="B255" s="3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</row>
    <row r="256" spans="1:38">
      <c r="A256" s="34"/>
      <c r="B256" s="3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</row>
    <row r="257" spans="1:38">
      <c r="A257" s="34"/>
      <c r="B257" s="3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</row>
    <row r="258" spans="1:38">
      <c r="A258" s="34"/>
      <c r="B258" s="3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</row>
    <row r="259" spans="1:38">
      <c r="A259" s="34"/>
      <c r="B259" s="3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</row>
    <row r="260" spans="1:38">
      <c r="A260" s="34"/>
      <c r="B260" s="3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</row>
    <row r="261" spans="1:38"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</row>
    <row r="262" spans="1:38"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</row>
    <row r="263" spans="1:38"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</row>
    <row r="264" spans="1:38"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</row>
    <row r="265" spans="1:38"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</row>
    <row r="266" spans="1:38"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</row>
    <row r="267" spans="1:38"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</row>
    <row r="268" spans="1:38"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</row>
    <row r="269" spans="1:38"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</row>
    <row r="270" spans="1:38"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</row>
    <row r="271" spans="1:38"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</row>
    <row r="272" spans="1:38"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</row>
    <row r="273" spans="16:38"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</row>
    <row r="274" spans="16:38"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</row>
    <row r="275" spans="16:38"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</row>
    <row r="276" spans="16:38"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</row>
    <row r="277" spans="16:38"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</row>
    <row r="278" spans="16:38"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</row>
    <row r="279" spans="16:38"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</row>
    <row r="280" spans="16:38"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</row>
    <row r="281" spans="16:38"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</row>
    <row r="282" spans="16:38"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</row>
    <row r="283" spans="16:38"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</row>
    <row r="284" spans="16:38"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</row>
    <row r="285" spans="16:38"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</row>
    <row r="286" spans="16:38"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</row>
    <row r="287" spans="16:38"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</row>
    <row r="288" spans="16:38"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</row>
    <row r="289" spans="16:38"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</row>
    <row r="290" spans="16:38"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</row>
    <row r="291" spans="16:38"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</row>
    <row r="292" spans="16:38"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</row>
    <row r="293" spans="16:38"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</row>
    <row r="294" spans="16:38"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</row>
    <row r="295" spans="16:38"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</row>
    <row r="296" spans="16:38"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</row>
    <row r="297" spans="16:38"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</row>
    <row r="298" spans="16:38"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</row>
    <row r="299" spans="16:38"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</row>
    <row r="300" spans="16:38"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</row>
    <row r="301" spans="16:38"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</row>
    <row r="302" spans="16:38"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</row>
    <row r="303" spans="16:38"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</row>
    <row r="304" spans="16:38"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</row>
    <row r="305" spans="16:38"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</row>
    <row r="306" spans="16:38"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</row>
    <row r="307" spans="16:38"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</row>
    <row r="308" spans="16:38"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</row>
    <row r="309" spans="16:38"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</row>
    <row r="310" spans="16:38"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</row>
    <row r="311" spans="16:38"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</row>
    <row r="312" spans="16:38"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</row>
    <row r="313" spans="16:38"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</row>
    <row r="314" spans="16:38"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</row>
    <row r="315" spans="16:38"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</row>
    <row r="316" spans="16:38"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</row>
    <row r="317" spans="16:38"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</row>
    <row r="318" spans="16:38"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</row>
    <row r="319" spans="16:38"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</row>
    <row r="320" spans="16:38"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</row>
    <row r="321" spans="16:38"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</row>
    <row r="322" spans="16:38"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</row>
    <row r="323" spans="16:38"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</row>
    <row r="324" spans="16:38"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</row>
    <row r="325" spans="16:38"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</row>
    <row r="326" spans="16:38"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</row>
    <row r="327" spans="16:38"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</row>
    <row r="328" spans="16:38"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</row>
    <row r="329" spans="16:38"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</row>
    <row r="330" spans="16:38"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</row>
    <row r="331" spans="16:38"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</row>
    <row r="332" spans="16:38"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</row>
    <row r="333" spans="16:38"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</row>
    <row r="334" spans="16:38"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</row>
    <row r="335" spans="16:38"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</row>
    <row r="336" spans="16:38"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</row>
    <row r="337" spans="16:38"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</row>
    <row r="338" spans="16:38"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</row>
    <row r="339" spans="16:38"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</row>
    <row r="340" spans="16:38"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</row>
    <row r="341" spans="16:38"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</row>
    <row r="342" spans="16:38"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</row>
    <row r="343" spans="16:38"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</row>
    <row r="344" spans="16:38"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</row>
    <row r="345" spans="16:38"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</row>
    <row r="346" spans="16:38"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</row>
    <row r="347" spans="16:38"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</row>
    <row r="348" spans="16:38"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</row>
    <row r="349" spans="16:38"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</row>
    <row r="350" spans="16:38"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</row>
    <row r="351" spans="16:38"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</row>
    <row r="352" spans="16:38"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</row>
    <row r="353" spans="16:38"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</row>
    <row r="354" spans="16:38"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</row>
    <row r="355" spans="16:38"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</row>
    <row r="356" spans="16:38"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</row>
    <row r="357" spans="16:38"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</row>
    <row r="358" spans="16:38"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</row>
    <row r="359" spans="16:38"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</row>
    <row r="360" spans="16:38"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</row>
    <row r="361" spans="16:38"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</row>
    <row r="362" spans="16:38"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</row>
    <row r="363" spans="16:38"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</row>
    <row r="364" spans="16:38"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</row>
    <row r="365" spans="16:38"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</row>
    <row r="366" spans="16:38"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</row>
    <row r="367" spans="16:38"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</row>
    <row r="368" spans="16:38"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</row>
    <row r="369" spans="16:38"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</row>
    <row r="370" spans="16:38"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</row>
    <row r="371" spans="16:38"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</row>
    <row r="372" spans="16:38"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</row>
    <row r="373" spans="16:38"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</row>
    <row r="374" spans="16:38"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</row>
    <row r="375" spans="16:38"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</row>
    <row r="376" spans="16:38"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</row>
    <row r="377" spans="16:38"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</row>
    <row r="378" spans="16:38"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</row>
    <row r="379" spans="16:38"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</row>
    <row r="380" spans="16:38"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</row>
    <row r="381" spans="16:38"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</row>
    <row r="382" spans="16:38"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</row>
    <row r="383" spans="16:38"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</row>
    <row r="384" spans="16:38"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</row>
    <row r="385" spans="16:38"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</row>
    <row r="386" spans="16:38"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</row>
    <row r="387" spans="16:38"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</row>
    <row r="388" spans="16:38"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</row>
    <row r="389" spans="16:38"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</row>
    <row r="390" spans="16:38"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</row>
    <row r="391" spans="16:38"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</row>
    <row r="392" spans="16:38"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</row>
    <row r="393" spans="16:38"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</row>
    <row r="394" spans="16:38"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</row>
    <row r="395" spans="16:38"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</row>
    <row r="396" spans="16:38"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</row>
    <row r="397" spans="16:38"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</row>
    <row r="398" spans="16:38"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</row>
    <row r="399" spans="16:38"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</row>
    <row r="400" spans="16:38"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</row>
    <row r="401" spans="16:38"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</row>
    <row r="402" spans="16:38"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</row>
    <row r="403" spans="16:38"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</row>
    <row r="404" spans="16:38"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</row>
    <row r="405" spans="16:38"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</row>
    <row r="406" spans="16:38"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</row>
    <row r="407" spans="16:38"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</row>
    <row r="408" spans="16:38"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</row>
    <row r="409" spans="16:38"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</row>
    <row r="410" spans="16:38"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</row>
    <row r="411" spans="16:38"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</row>
    <row r="412" spans="16:38"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</row>
    <row r="413" spans="16:38"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</row>
    <row r="414" spans="16:38"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</row>
    <row r="415" spans="16:38"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</row>
    <row r="416" spans="16:38"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</row>
    <row r="417" spans="16:38"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</row>
    <row r="418" spans="16:38"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</row>
    <row r="419" spans="16:38"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</row>
    <row r="420" spans="16:38"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</row>
    <row r="421" spans="16:38"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</row>
    <row r="422" spans="16:38"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</row>
    <row r="423" spans="16:38"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</row>
    <row r="424" spans="16:38"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</row>
    <row r="425" spans="16:38"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</row>
    <row r="426" spans="16:38"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</row>
    <row r="427" spans="16:38"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</row>
    <row r="428" spans="16:38"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</row>
    <row r="429" spans="16:38"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</row>
    <row r="430" spans="16:38"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</row>
    <row r="431" spans="16:38"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</row>
    <row r="432" spans="16:38"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</row>
  </sheetData>
  <sheetProtection sheet="1" objects="1" scenarios="1" selectLockedCells="1"/>
  <mergeCells count="18">
    <mergeCell ref="G4:G5"/>
    <mergeCell ref="H4:H5"/>
    <mergeCell ref="I4:I5"/>
    <mergeCell ref="J4:J5"/>
    <mergeCell ref="K4:K5"/>
    <mergeCell ref="A1:O2"/>
    <mergeCell ref="A3:A5"/>
    <mergeCell ref="B3:B5"/>
    <mergeCell ref="C3:C5"/>
    <mergeCell ref="D4:D5"/>
    <mergeCell ref="E4:E5"/>
    <mergeCell ref="L4:L5"/>
    <mergeCell ref="M4:M5"/>
    <mergeCell ref="N4:N5"/>
    <mergeCell ref="O4:O5"/>
    <mergeCell ref="D3:J3"/>
    <mergeCell ref="K3:O3"/>
    <mergeCell ref="F4:F5"/>
  </mergeCells>
  <phoneticPr fontId="5" type="noConversion"/>
  <conditionalFormatting sqref="C111:O111">
    <cfRule type="containsText" dxfId="28" priority="1" operator="containsText" text="Неверно">
      <formula>NOT(ISERROR(SEARCH("Неверно",C111)))</formula>
    </cfRule>
  </conditionalFormatting>
  <dataValidations count="8"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K7:K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J7:J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L7:L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M7:M110">
      <formula1>I7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N7:N110">
      <formula1>I7</formula1>
    </dataValidation>
    <dataValidation type="decimal" operator="equal" allowBlank="1" showInputMessage="1" showErrorMessage="1" errorTitle="Ошибка!" error="Неверно" sqref="C113">
      <formula1>C112</formula1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" sqref="O7:O110">
      <formula1>I7</formula1>
    </dataValidation>
    <dataValidation type="decimal" allowBlank="1" showInputMessage="1" showErrorMessage="1" errorTitle="Ошибка!" error="Некорректный ввод данных. Введите число" sqref="C7:H110">
      <formula1>0</formula1>
      <formula2>500000</formula2>
    </dataValidation>
  </dataValidations>
  <pageMargins left="0.74803149606299213" right="0.55118110236220474" top="0.98425196850393704" bottom="0.78740157480314965" header="0.51181102362204722" footer="0.51181102362204722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11"/>
  </sheetPr>
  <dimension ref="A1:BB343"/>
  <sheetViews>
    <sheetView tabSelected="1" zoomScaleSheetLayoutView="100" workbookViewId="0">
      <pane xSplit="20" ySplit="6" topLeftCell="U7" activePane="bottomRight" state="frozen"/>
      <selection pane="topRight" activeCell="U1" sqref="U1"/>
      <selection pane="bottomLeft" activeCell="A6" sqref="A6"/>
      <selection pane="bottomRight" activeCell="Q106" sqref="Q106"/>
    </sheetView>
  </sheetViews>
  <sheetFormatPr defaultRowHeight="12.75"/>
  <cols>
    <col min="1" max="1" width="22.5703125" customWidth="1"/>
    <col min="2" max="2" width="4.85546875" customWidth="1"/>
    <col min="3" max="3" width="7.140625" customWidth="1"/>
    <col min="4" max="4" width="6" customWidth="1"/>
    <col min="5" max="5" width="7.140625" customWidth="1"/>
    <col min="6" max="6" width="7" customWidth="1"/>
    <col min="7" max="7" width="7.42578125" customWidth="1"/>
    <col min="8" max="8" width="7.7109375" customWidth="1"/>
    <col min="9" max="9" width="7.5703125" customWidth="1"/>
    <col min="10" max="10" width="7.140625" customWidth="1"/>
    <col min="11" max="11" width="7.42578125" customWidth="1"/>
    <col min="12" max="12" width="7.85546875" customWidth="1"/>
    <col min="13" max="13" width="6.42578125" customWidth="1"/>
    <col min="14" max="14" width="6.85546875" customWidth="1"/>
    <col min="15" max="15" width="7.140625" customWidth="1"/>
    <col min="16" max="16" width="7.5703125" customWidth="1"/>
    <col min="17" max="17" width="7.140625" customWidth="1"/>
    <col min="18" max="19" width="7" customWidth="1"/>
    <col min="20" max="20" width="7.28515625" customWidth="1"/>
    <col min="21" max="21" width="6.85546875" customWidth="1"/>
    <col min="22" max="22" width="9.140625" hidden="1" customWidth="1"/>
    <col min="23" max="23" width="8.85546875" customWidth="1"/>
    <col min="24" max="24" width="2.5703125" customWidth="1"/>
  </cols>
  <sheetData>
    <row r="1" spans="1:54" ht="18.75" customHeight="1">
      <c r="A1" s="341" t="s">
        <v>316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5" customHeight="1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54" ht="12.75" customHeight="1">
      <c r="A3" s="379" t="s">
        <v>0</v>
      </c>
      <c r="B3" s="382" t="s">
        <v>1</v>
      </c>
      <c r="C3" s="368" t="s">
        <v>254</v>
      </c>
      <c r="D3" s="368"/>
      <c r="E3" s="368"/>
      <c r="F3" s="368"/>
      <c r="G3" s="368"/>
      <c r="H3" s="368"/>
      <c r="I3" s="368"/>
      <c r="J3" s="368"/>
      <c r="K3" s="368"/>
      <c r="L3" s="368"/>
      <c r="M3" s="368" t="s">
        <v>255</v>
      </c>
      <c r="N3" s="368"/>
      <c r="O3" s="368"/>
      <c r="P3" s="368"/>
      <c r="Q3" s="368"/>
      <c r="R3" s="368"/>
      <c r="S3" s="368"/>
      <c r="T3" s="368"/>
      <c r="U3" s="368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</row>
    <row r="4" spans="1:54" ht="89.25" customHeight="1">
      <c r="A4" s="380"/>
      <c r="B4" s="383"/>
      <c r="C4" s="375" t="s">
        <v>3</v>
      </c>
      <c r="D4" s="376"/>
      <c r="E4" s="357" t="s">
        <v>334</v>
      </c>
      <c r="F4" s="357" t="s">
        <v>319</v>
      </c>
      <c r="G4" s="357" t="s">
        <v>208</v>
      </c>
      <c r="H4" s="357" t="s">
        <v>209</v>
      </c>
      <c r="I4" s="357" t="s">
        <v>210</v>
      </c>
      <c r="J4" s="357" t="s">
        <v>211</v>
      </c>
      <c r="K4" s="357" t="s">
        <v>212</v>
      </c>
      <c r="L4" s="385" t="s">
        <v>335</v>
      </c>
      <c r="M4" s="387" t="s">
        <v>3</v>
      </c>
      <c r="N4" s="357" t="s">
        <v>317</v>
      </c>
      <c r="O4" s="357" t="s">
        <v>319</v>
      </c>
      <c r="P4" s="357" t="s">
        <v>208</v>
      </c>
      <c r="Q4" s="357" t="s">
        <v>209</v>
      </c>
      <c r="R4" s="357" t="s">
        <v>210</v>
      </c>
      <c r="S4" s="357" t="s">
        <v>211</v>
      </c>
      <c r="T4" s="357" t="s">
        <v>212</v>
      </c>
      <c r="U4" s="357" t="s">
        <v>318</v>
      </c>
      <c r="V4" s="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</row>
    <row r="5" spans="1:54" ht="6" customHeight="1">
      <c r="A5" s="381"/>
      <c r="B5" s="384"/>
      <c r="C5" s="377"/>
      <c r="D5" s="378"/>
      <c r="E5" s="358"/>
      <c r="F5" s="358"/>
      <c r="G5" s="358"/>
      <c r="H5" s="358"/>
      <c r="I5" s="358"/>
      <c r="J5" s="358"/>
      <c r="K5" s="358"/>
      <c r="L5" s="386"/>
      <c r="M5" s="388"/>
      <c r="N5" s="358"/>
      <c r="O5" s="358"/>
      <c r="P5" s="358"/>
      <c r="Q5" s="358"/>
      <c r="R5" s="358"/>
      <c r="S5" s="358"/>
      <c r="T5" s="358"/>
      <c r="U5" s="358"/>
      <c r="V5" s="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</row>
    <row r="6" spans="1:54" s="7" customFormat="1" ht="13.5" thickBot="1">
      <c r="A6" s="82">
        <v>1</v>
      </c>
      <c r="B6" s="83">
        <v>2</v>
      </c>
      <c r="C6" s="372">
        <v>15</v>
      </c>
      <c r="D6" s="373"/>
      <c r="E6" s="82">
        <v>16</v>
      </c>
      <c r="F6" s="112">
        <v>17</v>
      </c>
      <c r="G6" s="112">
        <v>18</v>
      </c>
      <c r="H6" s="112">
        <v>19</v>
      </c>
      <c r="I6" s="112">
        <v>20</v>
      </c>
      <c r="J6" s="112">
        <v>21</v>
      </c>
      <c r="K6" s="112">
        <v>22</v>
      </c>
      <c r="L6" s="82">
        <v>23</v>
      </c>
      <c r="M6" s="82">
        <v>24</v>
      </c>
      <c r="N6" s="82">
        <v>25</v>
      </c>
      <c r="O6" s="112">
        <v>26</v>
      </c>
      <c r="P6" s="112">
        <v>27</v>
      </c>
      <c r="Q6" s="112">
        <v>28</v>
      </c>
      <c r="R6" s="112">
        <v>29</v>
      </c>
      <c r="S6" s="112">
        <v>30</v>
      </c>
      <c r="T6" s="112">
        <v>31</v>
      </c>
      <c r="U6" s="82">
        <v>32</v>
      </c>
      <c r="V6" s="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</row>
    <row r="7" spans="1:54">
      <c r="A7" s="84" t="s">
        <v>6</v>
      </c>
      <c r="B7" s="85" t="s">
        <v>4</v>
      </c>
      <c r="C7" s="99">
        <f>SUM(F7:K7)</f>
        <v>15</v>
      </c>
      <c r="D7" s="100" t="str">
        <f>IF(C7&gt;'Раздел 2'!I7,"Ошибка","")</f>
        <v/>
      </c>
      <c r="E7" s="71"/>
      <c r="F7" s="71">
        <v>15</v>
      </c>
      <c r="G7" s="71"/>
      <c r="H7" s="71"/>
      <c r="I7" s="71"/>
      <c r="J7" s="71"/>
      <c r="K7" s="71"/>
      <c r="L7" s="71"/>
      <c r="M7" s="55">
        <f>SUM(O7:T7)</f>
        <v>15</v>
      </c>
      <c r="N7" s="71"/>
      <c r="O7" s="71">
        <v>15</v>
      </c>
      <c r="P7" s="71"/>
      <c r="Q7" s="71"/>
      <c r="R7" s="71"/>
      <c r="S7" s="71"/>
      <c r="T7" s="71"/>
      <c r="U7" s="71"/>
      <c r="V7" s="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</row>
    <row r="8" spans="1:54" ht="12.75" customHeight="1">
      <c r="A8" s="78" t="s">
        <v>7</v>
      </c>
      <c r="B8" s="79" t="s">
        <v>34</v>
      </c>
      <c r="C8" s="99">
        <f t="shared" ref="C8:C31" si="0">SUM(F8:K8)</f>
        <v>17</v>
      </c>
      <c r="D8" s="100" t="str">
        <f>IF(C8&gt;'Раздел 2'!I8,"Ошибка","")</f>
        <v/>
      </c>
      <c r="E8" s="71"/>
      <c r="F8" s="71">
        <v>7</v>
      </c>
      <c r="G8" s="71">
        <v>2</v>
      </c>
      <c r="H8" s="71">
        <v>6</v>
      </c>
      <c r="I8" s="71">
        <v>2</v>
      </c>
      <c r="J8" s="71"/>
      <c r="K8" s="71"/>
      <c r="L8" s="71"/>
      <c r="M8" s="55">
        <f t="shared" ref="M8:M31" si="1">SUM(O8:T8)</f>
        <v>15</v>
      </c>
      <c r="N8" s="71"/>
      <c r="O8" s="71">
        <v>7</v>
      </c>
      <c r="P8" s="71"/>
      <c r="Q8" s="71">
        <v>6</v>
      </c>
      <c r="R8" s="71">
        <v>2</v>
      </c>
      <c r="S8" s="71"/>
      <c r="T8" s="71"/>
      <c r="U8" s="71"/>
      <c r="V8" s="4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ht="23.25" customHeight="1">
      <c r="A9" s="78" t="s">
        <v>8</v>
      </c>
      <c r="B9" s="80" t="s">
        <v>35</v>
      </c>
      <c r="C9" s="99">
        <f t="shared" si="0"/>
        <v>0</v>
      </c>
      <c r="D9" s="100" t="str">
        <f>IF(C9&gt;'Раздел 2'!I9,"Ошибка","")</f>
        <v/>
      </c>
      <c r="E9" s="71"/>
      <c r="F9" s="71"/>
      <c r="G9" s="71"/>
      <c r="H9" s="71"/>
      <c r="I9" s="71"/>
      <c r="J9" s="71"/>
      <c r="K9" s="71"/>
      <c r="L9" s="71"/>
      <c r="M9" s="55">
        <f t="shared" si="1"/>
        <v>0</v>
      </c>
      <c r="N9" s="71"/>
      <c r="O9" s="71"/>
      <c r="P9" s="71"/>
      <c r="Q9" s="71"/>
      <c r="R9" s="71"/>
      <c r="S9" s="71"/>
      <c r="T9" s="71"/>
      <c r="U9" s="71"/>
      <c r="V9" s="4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</row>
    <row r="10" spans="1:54" ht="12.75" customHeight="1">
      <c r="A10" s="78" t="s">
        <v>9</v>
      </c>
      <c r="B10" s="79" t="s">
        <v>36</v>
      </c>
      <c r="C10" s="99">
        <f t="shared" si="0"/>
        <v>0</v>
      </c>
      <c r="D10" s="100" t="str">
        <f>IF(C10&gt;'Раздел 2'!I10,"Ошибка","")</f>
        <v/>
      </c>
      <c r="E10" s="71"/>
      <c r="F10" s="71"/>
      <c r="G10" s="71"/>
      <c r="H10" s="71"/>
      <c r="I10" s="71"/>
      <c r="J10" s="71"/>
      <c r="K10" s="71"/>
      <c r="L10" s="71"/>
      <c r="M10" s="55">
        <f t="shared" si="1"/>
        <v>0</v>
      </c>
      <c r="N10" s="71"/>
      <c r="O10" s="71"/>
      <c r="P10" s="71"/>
      <c r="Q10" s="71"/>
      <c r="R10" s="71"/>
      <c r="S10" s="71"/>
      <c r="T10" s="71"/>
      <c r="U10" s="71"/>
      <c r="V10" s="4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</row>
    <row r="11" spans="1:54" ht="12.75" customHeight="1">
      <c r="A11" s="78" t="s">
        <v>10</v>
      </c>
      <c r="B11" s="79" t="s">
        <v>37</v>
      </c>
      <c r="C11" s="99">
        <f t="shared" si="0"/>
        <v>0</v>
      </c>
      <c r="D11" s="100" t="str">
        <f>IF(C11&gt;'Раздел 2'!I11,"Ошибка","")</f>
        <v/>
      </c>
      <c r="E11" s="71"/>
      <c r="F11" s="71"/>
      <c r="G11" s="71"/>
      <c r="H11" s="71"/>
      <c r="I11" s="71"/>
      <c r="J11" s="71"/>
      <c r="K11" s="71"/>
      <c r="L11" s="71"/>
      <c r="M11" s="55">
        <f t="shared" si="1"/>
        <v>0</v>
      </c>
      <c r="N11" s="71"/>
      <c r="O11" s="71"/>
      <c r="P11" s="71"/>
      <c r="Q11" s="71"/>
      <c r="R11" s="71"/>
      <c r="S11" s="71"/>
      <c r="T11" s="71"/>
      <c r="U11" s="71"/>
      <c r="V11" s="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</row>
    <row r="12" spans="1:54" ht="12.75" customHeight="1">
      <c r="A12" s="78" t="s">
        <v>11</v>
      </c>
      <c r="B12" s="79" t="s">
        <v>38</v>
      </c>
      <c r="C12" s="99">
        <f t="shared" si="0"/>
        <v>0</v>
      </c>
      <c r="D12" s="100" t="str">
        <f>IF(C12&gt;'Раздел 2'!I12,"Ошибка","")</f>
        <v/>
      </c>
      <c r="E12" s="71"/>
      <c r="F12" s="71"/>
      <c r="G12" s="71"/>
      <c r="H12" s="71"/>
      <c r="I12" s="71"/>
      <c r="J12" s="71"/>
      <c r="K12" s="71"/>
      <c r="L12" s="71"/>
      <c r="M12" s="55">
        <f t="shared" si="1"/>
        <v>0</v>
      </c>
      <c r="N12" s="71"/>
      <c r="O12" s="71"/>
      <c r="P12" s="71"/>
      <c r="Q12" s="71"/>
      <c r="R12" s="71"/>
      <c r="S12" s="71"/>
      <c r="T12" s="71"/>
      <c r="U12" s="71"/>
      <c r="V12" s="4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</row>
    <row r="13" spans="1:54" ht="12.75" customHeight="1">
      <c r="A13" s="78" t="s">
        <v>12</v>
      </c>
      <c r="B13" s="79" t="s">
        <v>39</v>
      </c>
      <c r="C13" s="99">
        <f t="shared" si="0"/>
        <v>0</v>
      </c>
      <c r="D13" s="100" t="str">
        <f>IF(C13&gt;'Раздел 2'!I13,"Ошибка","")</f>
        <v/>
      </c>
      <c r="E13" s="71"/>
      <c r="F13" s="71"/>
      <c r="G13" s="71"/>
      <c r="H13" s="71"/>
      <c r="I13" s="71"/>
      <c r="J13" s="71"/>
      <c r="K13" s="71"/>
      <c r="L13" s="71"/>
      <c r="M13" s="55">
        <f t="shared" si="1"/>
        <v>0</v>
      </c>
      <c r="N13" s="71"/>
      <c r="O13" s="71"/>
      <c r="P13" s="71"/>
      <c r="Q13" s="71"/>
      <c r="R13" s="71"/>
      <c r="S13" s="71"/>
      <c r="T13" s="71"/>
      <c r="U13" s="71"/>
      <c r="V13" s="4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54">
      <c r="A14" s="78" t="s">
        <v>13</v>
      </c>
      <c r="B14" s="79" t="s">
        <v>40</v>
      </c>
      <c r="C14" s="99">
        <f t="shared" si="0"/>
        <v>459</v>
      </c>
      <c r="D14" s="100" t="str">
        <f>IF(C14&gt;'Раздел 2'!I14,"Ошибка","")</f>
        <v/>
      </c>
      <c r="E14" s="71">
        <v>335</v>
      </c>
      <c r="F14" s="71">
        <v>443</v>
      </c>
      <c r="G14" s="71">
        <v>16</v>
      </c>
      <c r="H14" s="71"/>
      <c r="I14" s="71"/>
      <c r="J14" s="71"/>
      <c r="K14" s="71"/>
      <c r="L14" s="71"/>
      <c r="M14" s="55">
        <f t="shared" si="1"/>
        <v>68</v>
      </c>
      <c r="N14" s="71">
        <v>53</v>
      </c>
      <c r="O14" s="71">
        <v>68</v>
      </c>
      <c r="P14" s="71"/>
      <c r="Q14" s="71"/>
      <c r="R14" s="71"/>
      <c r="S14" s="71"/>
      <c r="T14" s="71"/>
      <c r="U14" s="71"/>
      <c r="V14" s="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</row>
    <row r="15" spans="1:54">
      <c r="A15" s="78" t="s">
        <v>14</v>
      </c>
      <c r="B15" s="79" t="s">
        <v>41</v>
      </c>
      <c r="C15" s="99">
        <f t="shared" si="0"/>
        <v>0</v>
      </c>
      <c r="D15" s="100" t="str">
        <f>IF(C15&gt;'Раздел 2'!I15,"Ошибка","")</f>
        <v/>
      </c>
      <c r="E15" s="71"/>
      <c r="F15" s="71"/>
      <c r="G15" s="71"/>
      <c r="H15" s="71"/>
      <c r="I15" s="71"/>
      <c r="J15" s="71"/>
      <c r="K15" s="71"/>
      <c r="L15" s="71"/>
      <c r="M15" s="55">
        <f t="shared" si="1"/>
        <v>0</v>
      </c>
      <c r="N15" s="71"/>
      <c r="O15" s="71"/>
      <c r="P15" s="71"/>
      <c r="Q15" s="71"/>
      <c r="R15" s="71"/>
      <c r="S15" s="71"/>
      <c r="T15" s="71"/>
      <c r="U15" s="71"/>
      <c r="V15" s="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</row>
    <row r="16" spans="1:54">
      <c r="A16" s="78" t="s">
        <v>15</v>
      </c>
      <c r="B16" s="79" t="s">
        <v>42</v>
      </c>
      <c r="C16" s="99">
        <f t="shared" si="0"/>
        <v>0</v>
      </c>
      <c r="D16" s="100" t="str">
        <f>IF(C16&gt;'Раздел 2'!I16,"Ошибка","")</f>
        <v/>
      </c>
      <c r="E16" s="71"/>
      <c r="F16" s="71"/>
      <c r="G16" s="71"/>
      <c r="H16" s="71"/>
      <c r="I16" s="71"/>
      <c r="J16" s="71"/>
      <c r="K16" s="71"/>
      <c r="L16" s="71"/>
      <c r="M16" s="55">
        <f t="shared" si="1"/>
        <v>0</v>
      </c>
      <c r="N16" s="71"/>
      <c r="O16" s="71"/>
      <c r="P16" s="71"/>
      <c r="Q16" s="71"/>
      <c r="R16" s="71"/>
      <c r="S16" s="71"/>
      <c r="T16" s="71"/>
      <c r="U16" s="71"/>
      <c r="V16" s="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</row>
    <row r="17" spans="1:54" ht="12.75" customHeight="1">
      <c r="A17" s="78" t="s">
        <v>16</v>
      </c>
      <c r="B17" s="79" t="s">
        <v>43</v>
      </c>
      <c r="C17" s="99">
        <f t="shared" si="0"/>
        <v>0</v>
      </c>
      <c r="D17" s="100" t="str">
        <f>IF(C17&gt;'Раздел 2'!I17,"Ошибка","")</f>
        <v/>
      </c>
      <c r="E17" s="71"/>
      <c r="F17" s="71"/>
      <c r="G17" s="71"/>
      <c r="H17" s="71"/>
      <c r="I17" s="71"/>
      <c r="J17" s="71"/>
      <c r="K17" s="71"/>
      <c r="L17" s="71"/>
      <c r="M17" s="55">
        <f t="shared" si="1"/>
        <v>0</v>
      </c>
      <c r="N17" s="71"/>
      <c r="O17" s="71"/>
      <c r="P17" s="71"/>
      <c r="Q17" s="71"/>
      <c r="R17" s="71"/>
      <c r="S17" s="71"/>
      <c r="T17" s="71"/>
      <c r="U17" s="71"/>
      <c r="V17" s="4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</row>
    <row r="18" spans="1:54">
      <c r="A18" s="78" t="s">
        <v>17</v>
      </c>
      <c r="B18" s="79" t="s">
        <v>44</v>
      </c>
      <c r="C18" s="99">
        <f t="shared" si="0"/>
        <v>0</v>
      </c>
      <c r="D18" s="100" t="str">
        <f>IF(C18&gt;'Раздел 2'!I18,"Ошибка","")</f>
        <v/>
      </c>
      <c r="E18" s="71"/>
      <c r="F18" s="71"/>
      <c r="G18" s="71"/>
      <c r="H18" s="71"/>
      <c r="I18" s="71"/>
      <c r="J18" s="71"/>
      <c r="K18" s="71"/>
      <c r="L18" s="71"/>
      <c r="M18" s="55">
        <f t="shared" si="1"/>
        <v>0</v>
      </c>
      <c r="N18" s="71"/>
      <c r="O18" s="71"/>
      <c r="P18" s="71"/>
      <c r="Q18" s="71"/>
      <c r="R18" s="71"/>
      <c r="S18" s="71"/>
      <c r="T18" s="71"/>
      <c r="U18" s="71"/>
      <c r="V18" s="4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1:54" ht="12.75" customHeight="1">
      <c r="A19" s="78" t="s">
        <v>18</v>
      </c>
      <c r="B19" s="79" t="s">
        <v>45</v>
      </c>
      <c r="C19" s="99">
        <f t="shared" si="0"/>
        <v>0</v>
      </c>
      <c r="D19" s="100" t="str">
        <f>IF(C19&gt;'Раздел 2'!I19,"Ошибка","")</f>
        <v/>
      </c>
      <c r="E19" s="71"/>
      <c r="F19" s="71"/>
      <c r="G19" s="71"/>
      <c r="H19" s="71"/>
      <c r="I19" s="71"/>
      <c r="J19" s="71"/>
      <c r="K19" s="71"/>
      <c r="L19" s="71"/>
      <c r="M19" s="55">
        <f t="shared" si="1"/>
        <v>0</v>
      </c>
      <c r="N19" s="71"/>
      <c r="O19" s="71"/>
      <c r="P19" s="71"/>
      <c r="Q19" s="71"/>
      <c r="R19" s="71"/>
      <c r="S19" s="71"/>
      <c r="T19" s="71"/>
      <c r="U19" s="71"/>
      <c r="V19" s="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</row>
    <row r="20" spans="1:54">
      <c r="A20" s="78" t="s">
        <v>19</v>
      </c>
      <c r="B20" s="79" t="s">
        <v>46</v>
      </c>
      <c r="C20" s="99">
        <f t="shared" si="0"/>
        <v>151</v>
      </c>
      <c r="D20" s="100" t="str">
        <f>IF(C20&gt;'Раздел 2'!I20,"Ошибка","")</f>
        <v/>
      </c>
      <c r="E20" s="71">
        <v>46</v>
      </c>
      <c r="F20" s="71">
        <v>147</v>
      </c>
      <c r="G20" s="71">
        <v>1</v>
      </c>
      <c r="H20" s="71">
        <v>3</v>
      </c>
      <c r="I20" s="71"/>
      <c r="J20" s="71"/>
      <c r="K20" s="71"/>
      <c r="L20" s="71"/>
      <c r="M20" s="55">
        <f t="shared" si="1"/>
        <v>91</v>
      </c>
      <c r="N20" s="71">
        <v>20</v>
      </c>
      <c r="O20" s="71">
        <v>88</v>
      </c>
      <c r="P20" s="71">
        <v>1</v>
      </c>
      <c r="Q20" s="71">
        <v>2</v>
      </c>
      <c r="R20" s="71"/>
      <c r="S20" s="71"/>
      <c r="T20" s="71"/>
      <c r="U20" s="71"/>
      <c r="V20" s="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</row>
    <row r="21" spans="1:54" ht="12.75" customHeight="1">
      <c r="A21" s="78" t="s">
        <v>20</v>
      </c>
      <c r="B21" s="79" t="s">
        <v>47</v>
      </c>
      <c r="C21" s="99">
        <f t="shared" si="0"/>
        <v>0</v>
      </c>
      <c r="D21" s="100" t="str">
        <f>IF(C21&gt;'Раздел 2'!I21,"Ошибка","")</f>
        <v/>
      </c>
      <c r="E21" s="71"/>
      <c r="F21" s="71"/>
      <c r="G21" s="71"/>
      <c r="H21" s="71"/>
      <c r="I21" s="71"/>
      <c r="J21" s="71"/>
      <c r="K21" s="71"/>
      <c r="L21" s="71"/>
      <c r="M21" s="55">
        <f t="shared" si="1"/>
        <v>0</v>
      </c>
      <c r="N21" s="71"/>
      <c r="O21" s="71"/>
      <c r="P21" s="71"/>
      <c r="Q21" s="71"/>
      <c r="R21" s="71"/>
      <c r="S21" s="71"/>
      <c r="T21" s="71"/>
      <c r="U21" s="71"/>
      <c r="V21" s="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</row>
    <row r="22" spans="1:54">
      <c r="A22" s="78" t="s">
        <v>21</v>
      </c>
      <c r="B22" s="79" t="s">
        <v>48</v>
      </c>
      <c r="C22" s="99">
        <f t="shared" si="0"/>
        <v>0</v>
      </c>
      <c r="D22" s="100" t="str">
        <f>IF(C22&gt;'Раздел 2'!I22,"Ошибка","")</f>
        <v/>
      </c>
      <c r="E22" s="71"/>
      <c r="F22" s="71"/>
      <c r="G22" s="71"/>
      <c r="H22" s="71"/>
      <c r="I22" s="71"/>
      <c r="J22" s="71"/>
      <c r="K22" s="71"/>
      <c r="L22" s="71"/>
      <c r="M22" s="55">
        <f t="shared" si="1"/>
        <v>0</v>
      </c>
      <c r="N22" s="71"/>
      <c r="O22" s="71"/>
      <c r="P22" s="71"/>
      <c r="Q22" s="71"/>
      <c r="R22" s="71"/>
      <c r="S22" s="71"/>
      <c r="T22" s="71"/>
      <c r="U22" s="71"/>
      <c r="V22" s="4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</row>
    <row r="23" spans="1:54" ht="12.75" customHeight="1">
      <c r="A23" s="78" t="s">
        <v>22</v>
      </c>
      <c r="B23" s="79" t="s">
        <v>49</v>
      </c>
      <c r="C23" s="99">
        <f t="shared" si="0"/>
        <v>0</v>
      </c>
      <c r="D23" s="100" t="str">
        <f>IF(C23&gt;'Раздел 2'!I23,"Ошибка","")</f>
        <v/>
      </c>
      <c r="E23" s="71"/>
      <c r="F23" s="71"/>
      <c r="G23" s="71"/>
      <c r="H23" s="71"/>
      <c r="I23" s="71"/>
      <c r="J23" s="71"/>
      <c r="K23" s="71"/>
      <c r="L23" s="71"/>
      <c r="M23" s="55">
        <f t="shared" si="1"/>
        <v>0</v>
      </c>
      <c r="N23" s="71"/>
      <c r="O23" s="71"/>
      <c r="P23" s="71"/>
      <c r="Q23" s="71"/>
      <c r="R23" s="71"/>
      <c r="S23" s="71"/>
      <c r="T23" s="71"/>
      <c r="U23" s="71"/>
      <c r="V23" s="4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</row>
    <row r="24" spans="1:54" ht="12.75" customHeight="1">
      <c r="A24" s="78" t="s">
        <v>23</v>
      </c>
      <c r="B24" s="79" t="s">
        <v>50</v>
      </c>
      <c r="C24" s="99">
        <f t="shared" si="0"/>
        <v>0</v>
      </c>
      <c r="D24" s="100" t="str">
        <f>IF(C24&gt;'Раздел 2'!I24,"Ошибка","")</f>
        <v/>
      </c>
      <c r="E24" s="71"/>
      <c r="F24" s="71"/>
      <c r="G24" s="71"/>
      <c r="H24" s="71"/>
      <c r="I24" s="71"/>
      <c r="J24" s="71"/>
      <c r="K24" s="71"/>
      <c r="L24" s="71"/>
      <c r="M24" s="55">
        <f t="shared" si="1"/>
        <v>0</v>
      </c>
      <c r="N24" s="71"/>
      <c r="O24" s="71"/>
      <c r="P24" s="71"/>
      <c r="Q24" s="71"/>
      <c r="R24" s="71"/>
      <c r="S24" s="71"/>
      <c r="T24" s="71"/>
      <c r="U24" s="71"/>
      <c r="V24" s="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</row>
    <row r="25" spans="1:54" ht="12.75" customHeight="1">
      <c r="A25" s="78" t="s">
        <v>24</v>
      </c>
      <c r="B25" s="79" t="s">
        <v>51</v>
      </c>
      <c r="C25" s="99">
        <f t="shared" si="0"/>
        <v>75</v>
      </c>
      <c r="D25" s="100" t="str">
        <f>IF(C25&gt;'Раздел 2'!I25,"Ошибка","")</f>
        <v/>
      </c>
      <c r="E25" s="71">
        <v>75</v>
      </c>
      <c r="F25" s="71">
        <v>15</v>
      </c>
      <c r="G25" s="71">
        <v>55</v>
      </c>
      <c r="H25" s="71">
        <v>5</v>
      </c>
      <c r="I25" s="71"/>
      <c r="J25" s="71"/>
      <c r="K25" s="71"/>
      <c r="L25" s="71"/>
      <c r="M25" s="55">
        <f t="shared" si="1"/>
        <v>19</v>
      </c>
      <c r="N25" s="71">
        <v>19</v>
      </c>
      <c r="O25" s="71">
        <v>15</v>
      </c>
      <c r="P25" s="71">
        <v>4</v>
      </c>
      <c r="Q25" s="71"/>
      <c r="R25" s="71"/>
      <c r="S25" s="71"/>
      <c r="T25" s="71"/>
      <c r="U25" s="71"/>
      <c r="V25" s="4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</row>
    <row r="26" spans="1:54" ht="12.75" customHeight="1">
      <c r="A26" s="78" t="s">
        <v>25</v>
      </c>
      <c r="B26" s="79" t="s">
        <v>52</v>
      </c>
      <c r="C26" s="99">
        <f t="shared" si="0"/>
        <v>0</v>
      </c>
      <c r="D26" s="100" t="str">
        <f>IF(C26&gt;'Раздел 2'!I26,"Ошибка","")</f>
        <v/>
      </c>
      <c r="E26" s="71"/>
      <c r="F26" s="71"/>
      <c r="G26" s="71"/>
      <c r="H26" s="71"/>
      <c r="I26" s="71"/>
      <c r="J26" s="71"/>
      <c r="K26" s="71"/>
      <c r="L26" s="71"/>
      <c r="M26" s="55">
        <f t="shared" si="1"/>
        <v>0</v>
      </c>
      <c r="N26" s="71"/>
      <c r="O26" s="71"/>
      <c r="P26" s="71"/>
      <c r="Q26" s="71"/>
      <c r="R26" s="71"/>
      <c r="S26" s="71"/>
      <c r="T26" s="71"/>
      <c r="U26" s="71"/>
      <c r="V26" s="4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</row>
    <row r="27" spans="1:54" ht="12.75" customHeight="1">
      <c r="A27" s="78" t="s">
        <v>26</v>
      </c>
      <c r="B27" s="79" t="s">
        <v>53</v>
      </c>
      <c r="C27" s="99">
        <f t="shared" si="0"/>
        <v>0</v>
      </c>
      <c r="D27" s="100" t="str">
        <f>IF(C27&gt;'Раздел 2'!I27,"Ошибка","")</f>
        <v/>
      </c>
      <c r="E27" s="71"/>
      <c r="F27" s="71"/>
      <c r="G27" s="71"/>
      <c r="H27" s="71"/>
      <c r="I27" s="71"/>
      <c r="J27" s="71"/>
      <c r="K27" s="71"/>
      <c r="L27" s="71"/>
      <c r="M27" s="55">
        <f t="shared" si="1"/>
        <v>0</v>
      </c>
      <c r="N27" s="71"/>
      <c r="O27" s="71"/>
      <c r="P27" s="71"/>
      <c r="Q27" s="71"/>
      <c r="R27" s="71"/>
      <c r="S27" s="71"/>
      <c r="T27" s="71"/>
      <c r="U27" s="71"/>
      <c r="V27" s="4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</row>
    <row r="28" spans="1:54">
      <c r="A28" s="78" t="s">
        <v>27</v>
      </c>
      <c r="B28" s="79" t="s">
        <v>54</v>
      </c>
      <c r="C28" s="99">
        <f t="shared" si="0"/>
        <v>277</v>
      </c>
      <c r="D28" s="100" t="str">
        <f>IF(C28&gt;'Раздел 2'!I28,"Ошибка","")</f>
        <v/>
      </c>
      <c r="E28" s="71">
        <v>202</v>
      </c>
      <c r="F28" s="71">
        <v>260</v>
      </c>
      <c r="G28" s="71">
        <v>16</v>
      </c>
      <c r="H28" s="71"/>
      <c r="I28" s="71">
        <v>1</v>
      </c>
      <c r="J28" s="71"/>
      <c r="K28" s="71"/>
      <c r="L28" s="71"/>
      <c r="M28" s="55">
        <f t="shared" si="1"/>
        <v>56</v>
      </c>
      <c r="N28" s="71">
        <v>11</v>
      </c>
      <c r="O28" s="71">
        <v>55</v>
      </c>
      <c r="P28" s="71"/>
      <c r="Q28" s="71">
        <v>1</v>
      </c>
      <c r="R28" s="71"/>
      <c r="S28" s="71"/>
      <c r="T28" s="71"/>
      <c r="U28" s="71"/>
      <c r="V28" s="4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</row>
    <row r="29" spans="1:54" ht="12.75" customHeight="1">
      <c r="A29" s="78" t="s">
        <v>28</v>
      </c>
      <c r="B29" s="79" t="s">
        <v>55</v>
      </c>
      <c r="C29" s="99">
        <f t="shared" si="0"/>
        <v>41</v>
      </c>
      <c r="D29" s="100" t="str">
        <f>IF(C29&gt;'Раздел 2'!I29,"Ошибка","")</f>
        <v/>
      </c>
      <c r="E29" s="71">
        <v>3</v>
      </c>
      <c r="F29" s="71">
        <v>32</v>
      </c>
      <c r="G29" s="71"/>
      <c r="H29" s="71">
        <v>9</v>
      </c>
      <c r="I29" s="71"/>
      <c r="J29" s="71"/>
      <c r="K29" s="71"/>
      <c r="L29" s="71"/>
      <c r="M29" s="55">
        <f t="shared" si="1"/>
        <v>36</v>
      </c>
      <c r="N29" s="71"/>
      <c r="O29" s="71">
        <v>32</v>
      </c>
      <c r="P29" s="71"/>
      <c r="Q29" s="71">
        <v>4</v>
      </c>
      <c r="R29" s="71"/>
      <c r="S29" s="71"/>
      <c r="T29" s="71"/>
      <c r="U29" s="71"/>
      <c r="V29" s="4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</row>
    <row r="30" spans="1:54">
      <c r="A30" s="78" t="s">
        <v>29</v>
      </c>
      <c r="B30" s="79" t="s">
        <v>56</v>
      </c>
      <c r="C30" s="99">
        <f t="shared" si="0"/>
        <v>11</v>
      </c>
      <c r="D30" s="100" t="str">
        <f>IF(C30&gt;'Раздел 2'!I30,"Ошибка","")</f>
        <v/>
      </c>
      <c r="E30" s="71"/>
      <c r="F30" s="71">
        <v>11</v>
      </c>
      <c r="G30" s="71"/>
      <c r="H30" s="71"/>
      <c r="I30" s="71"/>
      <c r="J30" s="71"/>
      <c r="K30" s="71"/>
      <c r="L30" s="71"/>
      <c r="M30" s="55">
        <f t="shared" si="1"/>
        <v>2</v>
      </c>
      <c r="N30" s="71"/>
      <c r="O30" s="71"/>
      <c r="P30" s="71">
        <v>2</v>
      </c>
      <c r="Q30" s="71"/>
      <c r="R30" s="71"/>
      <c r="S30" s="71"/>
      <c r="T30" s="71"/>
      <c r="U30" s="71"/>
      <c r="V30" s="4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</row>
    <row r="31" spans="1:54" ht="12.75" customHeight="1">
      <c r="A31" s="78" t="s">
        <v>206</v>
      </c>
      <c r="B31" s="79" t="s">
        <v>57</v>
      </c>
      <c r="C31" s="99">
        <f t="shared" si="0"/>
        <v>10</v>
      </c>
      <c r="D31" s="100" t="str">
        <f>IF(C31&gt;'Раздел 2'!I31,"Ошибка","")</f>
        <v/>
      </c>
      <c r="E31" s="71">
        <v>9</v>
      </c>
      <c r="F31" s="71">
        <v>9</v>
      </c>
      <c r="G31" s="71">
        <v>1</v>
      </c>
      <c r="H31" s="71"/>
      <c r="I31" s="71"/>
      <c r="J31" s="71"/>
      <c r="K31" s="71"/>
      <c r="L31" s="71"/>
      <c r="M31" s="55">
        <f t="shared" si="1"/>
        <v>4</v>
      </c>
      <c r="N31" s="71">
        <v>3</v>
      </c>
      <c r="O31" s="71">
        <v>3</v>
      </c>
      <c r="P31" s="71">
        <v>1</v>
      </c>
      <c r="Q31" s="71"/>
      <c r="R31" s="71"/>
      <c r="S31" s="71"/>
      <c r="T31" s="71"/>
      <c r="U31" s="71"/>
      <c r="V31" s="4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</row>
    <row r="32" spans="1:54">
      <c r="A32" s="86" t="s">
        <v>30</v>
      </c>
      <c r="B32" s="77">
        <v>26</v>
      </c>
      <c r="C32" s="57">
        <f>SUM(F32:K32)</f>
        <v>0</v>
      </c>
      <c r="D32" s="101" t="str">
        <f>IF(C32&gt;'Раздел 2'!I32,"Ошибка","")</f>
        <v/>
      </c>
      <c r="E32" s="71"/>
      <c r="F32" s="71"/>
      <c r="G32" s="71"/>
      <c r="H32" s="71"/>
      <c r="I32" s="71"/>
      <c r="J32" s="71"/>
      <c r="K32" s="71"/>
      <c r="L32" s="71"/>
      <c r="M32" s="57">
        <f>SUM(O32:T32)</f>
        <v>0</v>
      </c>
      <c r="N32" s="71"/>
      <c r="O32" s="71"/>
      <c r="P32" s="71"/>
      <c r="Q32" s="71"/>
      <c r="R32" s="71"/>
      <c r="S32" s="71"/>
      <c r="T32" s="71"/>
      <c r="U32" s="71"/>
      <c r="V32" s="39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</row>
    <row r="33" spans="1:54">
      <c r="A33" s="78" t="s">
        <v>31</v>
      </c>
      <c r="B33" s="79" t="s">
        <v>59</v>
      </c>
      <c r="C33" s="57">
        <f>SUM(F33:K33)</f>
        <v>9</v>
      </c>
      <c r="D33" s="101" t="str">
        <f>IF(C33&gt;'Раздел 2'!I33,"Ошибка","")</f>
        <v/>
      </c>
      <c r="E33" s="71"/>
      <c r="F33" s="71">
        <v>6</v>
      </c>
      <c r="G33" s="71">
        <v>2</v>
      </c>
      <c r="H33" s="71">
        <v>1</v>
      </c>
      <c r="I33" s="71"/>
      <c r="J33" s="71"/>
      <c r="K33" s="71"/>
      <c r="L33" s="71"/>
      <c r="M33" s="57">
        <f>SUM(O33:T33)</f>
        <v>4</v>
      </c>
      <c r="N33" s="71"/>
      <c r="O33" s="71">
        <v>3</v>
      </c>
      <c r="P33" s="71">
        <v>1</v>
      </c>
      <c r="Q33" s="71"/>
      <c r="R33" s="71"/>
      <c r="S33" s="71"/>
      <c r="T33" s="71"/>
      <c r="U33" s="71"/>
      <c r="V33" s="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</row>
    <row r="34" spans="1:54" ht="12.75" customHeight="1">
      <c r="A34" s="78" t="s">
        <v>32</v>
      </c>
      <c r="B34" s="79" t="s">
        <v>60</v>
      </c>
      <c r="C34" s="57">
        <f t="shared" ref="C34:C60" si="2">SUM(F34:K34)</f>
        <v>0</v>
      </c>
      <c r="D34" s="101" t="str">
        <f>IF(C34&gt;'Раздел 2'!I34,"Ошибка","")</f>
        <v/>
      </c>
      <c r="E34" s="71"/>
      <c r="F34" s="71"/>
      <c r="G34" s="71"/>
      <c r="H34" s="71"/>
      <c r="I34" s="71"/>
      <c r="J34" s="71"/>
      <c r="K34" s="71"/>
      <c r="L34" s="71"/>
      <c r="M34" s="57">
        <f t="shared" ref="M34:M60" si="3">SUM(O34:T34)</f>
        <v>0</v>
      </c>
      <c r="N34" s="71"/>
      <c r="O34" s="71"/>
      <c r="P34" s="71"/>
      <c r="Q34" s="71"/>
      <c r="R34" s="71"/>
      <c r="S34" s="71"/>
      <c r="T34" s="71"/>
      <c r="U34" s="71"/>
      <c r="V34" s="4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</row>
    <row r="35" spans="1:54" ht="12.75" customHeight="1">
      <c r="A35" s="78" t="s">
        <v>33</v>
      </c>
      <c r="B35" s="79" t="s">
        <v>61</v>
      </c>
      <c r="C35" s="57">
        <f t="shared" si="2"/>
        <v>0</v>
      </c>
      <c r="D35" s="101" t="str">
        <f>IF(C35&gt;'Раздел 2'!I35,"Ошибка","")</f>
        <v/>
      </c>
      <c r="E35" s="71"/>
      <c r="F35" s="71"/>
      <c r="G35" s="71"/>
      <c r="H35" s="71"/>
      <c r="I35" s="71"/>
      <c r="J35" s="71"/>
      <c r="K35" s="71"/>
      <c r="L35" s="71"/>
      <c r="M35" s="57">
        <f t="shared" si="3"/>
        <v>0</v>
      </c>
      <c r="N35" s="71"/>
      <c r="O35" s="71"/>
      <c r="P35" s="71"/>
      <c r="Q35" s="71"/>
      <c r="R35" s="71"/>
      <c r="S35" s="71"/>
      <c r="T35" s="71"/>
      <c r="U35" s="71"/>
      <c r="V35" s="4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</row>
    <row r="36" spans="1:54" ht="25.5" customHeight="1">
      <c r="A36" s="78" t="s">
        <v>62</v>
      </c>
      <c r="B36" s="80" t="s">
        <v>94</v>
      </c>
      <c r="C36" s="57">
        <f t="shared" si="2"/>
        <v>10</v>
      </c>
      <c r="D36" s="101" t="str">
        <f>IF(C36&gt;'Раздел 2'!I36,"Ошибка","")</f>
        <v/>
      </c>
      <c r="E36" s="71"/>
      <c r="F36" s="71">
        <v>10</v>
      </c>
      <c r="G36" s="71"/>
      <c r="H36" s="71"/>
      <c r="I36" s="71"/>
      <c r="J36" s="71"/>
      <c r="K36" s="71"/>
      <c r="L36" s="71"/>
      <c r="M36" s="57">
        <f t="shared" si="3"/>
        <v>10</v>
      </c>
      <c r="N36" s="71"/>
      <c r="O36" s="71">
        <v>10</v>
      </c>
      <c r="P36" s="71"/>
      <c r="Q36" s="71"/>
      <c r="R36" s="71"/>
      <c r="S36" s="71"/>
      <c r="T36" s="71"/>
      <c r="U36" s="71"/>
      <c r="V36" s="4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</row>
    <row r="37" spans="1:54" ht="12.75" customHeight="1">
      <c r="A37" s="78" t="s">
        <v>63</v>
      </c>
      <c r="B37" s="79" t="s">
        <v>95</v>
      </c>
      <c r="C37" s="57">
        <f t="shared" si="2"/>
        <v>0</v>
      </c>
      <c r="D37" s="101" t="str">
        <f>IF(C37&gt;'Раздел 2'!I37,"Ошибка","")</f>
        <v/>
      </c>
      <c r="E37" s="71"/>
      <c r="F37" s="71"/>
      <c r="G37" s="71"/>
      <c r="H37" s="71"/>
      <c r="I37" s="71"/>
      <c r="J37" s="71"/>
      <c r="K37" s="71"/>
      <c r="L37" s="71"/>
      <c r="M37" s="57">
        <f t="shared" si="3"/>
        <v>0</v>
      </c>
      <c r="N37" s="71"/>
      <c r="O37" s="71"/>
      <c r="P37" s="71"/>
      <c r="Q37" s="71"/>
      <c r="R37" s="71"/>
      <c r="S37" s="71"/>
      <c r="T37" s="71"/>
      <c r="U37" s="71"/>
      <c r="V37" s="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</row>
    <row r="38" spans="1:54">
      <c r="A38" s="78" t="s">
        <v>64</v>
      </c>
      <c r="B38" s="79" t="s">
        <v>96</v>
      </c>
      <c r="C38" s="57">
        <f t="shared" si="2"/>
        <v>0</v>
      </c>
      <c r="D38" s="101" t="str">
        <f>IF(C38&gt;'Раздел 2'!I38,"Ошибка","")</f>
        <v/>
      </c>
      <c r="E38" s="71"/>
      <c r="F38" s="71"/>
      <c r="G38" s="71"/>
      <c r="H38" s="71"/>
      <c r="I38" s="71"/>
      <c r="J38" s="71"/>
      <c r="K38" s="71"/>
      <c r="L38" s="71"/>
      <c r="M38" s="57">
        <f t="shared" si="3"/>
        <v>0</v>
      </c>
      <c r="N38" s="71"/>
      <c r="O38" s="71"/>
      <c r="P38" s="71"/>
      <c r="Q38" s="71"/>
      <c r="R38" s="71"/>
      <c r="S38" s="71"/>
      <c r="T38" s="71"/>
      <c r="U38" s="71"/>
      <c r="V38" s="4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</row>
    <row r="39" spans="1:54">
      <c r="A39" s="78" t="s">
        <v>65</v>
      </c>
      <c r="B39" s="79" t="s">
        <v>97</v>
      </c>
      <c r="C39" s="57">
        <f t="shared" si="2"/>
        <v>151</v>
      </c>
      <c r="D39" s="101" t="str">
        <f>IF(C39&gt;'Раздел 2'!I39,"Ошибка","")</f>
        <v/>
      </c>
      <c r="E39" s="71">
        <v>86</v>
      </c>
      <c r="F39" s="71">
        <v>133</v>
      </c>
      <c r="G39" s="71">
        <v>6</v>
      </c>
      <c r="H39" s="71">
        <v>11</v>
      </c>
      <c r="I39" s="71">
        <v>1</v>
      </c>
      <c r="J39" s="71"/>
      <c r="K39" s="71"/>
      <c r="L39" s="71"/>
      <c r="M39" s="57">
        <f t="shared" si="3"/>
        <v>98</v>
      </c>
      <c r="N39" s="71">
        <v>57</v>
      </c>
      <c r="O39" s="71">
        <v>91</v>
      </c>
      <c r="P39" s="71">
        <v>1</v>
      </c>
      <c r="Q39" s="71">
        <v>5</v>
      </c>
      <c r="R39" s="71">
        <v>1</v>
      </c>
      <c r="S39" s="71"/>
      <c r="T39" s="71"/>
      <c r="U39" s="71"/>
      <c r="V39" s="4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</row>
    <row r="40" spans="1:54" ht="12.75" customHeight="1">
      <c r="A40" s="78" t="s">
        <v>66</v>
      </c>
      <c r="B40" s="79" t="s">
        <v>98</v>
      </c>
      <c r="C40" s="57">
        <f t="shared" si="2"/>
        <v>0</v>
      </c>
      <c r="D40" s="101" t="str">
        <f>IF(C40&gt;'Раздел 2'!I40,"Ошибка","")</f>
        <v/>
      </c>
      <c r="E40" s="71"/>
      <c r="F40" s="71"/>
      <c r="G40" s="71"/>
      <c r="H40" s="71"/>
      <c r="I40" s="71"/>
      <c r="J40" s="71"/>
      <c r="K40" s="71"/>
      <c r="L40" s="71"/>
      <c r="M40" s="57">
        <f t="shared" si="3"/>
        <v>0</v>
      </c>
      <c r="N40" s="71"/>
      <c r="O40" s="71"/>
      <c r="P40" s="71"/>
      <c r="Q40" s="71"/>
      <c r="R40" s="71"/>
      <c r="S40" s="71"/>
      <c r="T40" s="71"/>
      <c r="U40" s="71"/>
      <c r="V40" s="4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</row>
    <row r="41" spans="1:54">
      <c r="A41" s="78" t="s">
        <v>67</v>
      </c>
      <c r="B41" s="79" t="s">
        <v>99</v>
      </c>
      <c r="C41" s="57">
        <f t="shared" si="2"/>
        <v>23</v>
      </c>
      <c r="D41" s="101" t="str">
        <f>IF(C41&gt;'Раздел 2'!I41,"Ошибка","")</f>
        <v/>
      </c>
      <c r="E41" s="71"/>
      <c r="F41" s="71">
        <v>16</v>
      </c>
      <c r="G41" s="71"/>
      <c r="H41" s="71">
        <v>6</v>
      </c>
      <c r="I41" s="71">
        <v>1</v>
      </c>
      <c r="J41" s="71"/>
      <c r="K41" s="71"/>
      <c r="L41" s="71"/>
      <c r="M41" s="57">
        <f t="shared" si="3"/>
        <v>16</v>
      </c>
      <c r="N41" s="71"/>
      <c r="O41" s="71">
        <v>10</v>
      </c>
      <c r="P41" s="71"/>
      <c r="Q41" s="71">
        <v>5</v>
      </c>
      <c r="R41" s="71">
        <v>1</v>
      </c>
      <c r="S41" s="71"/>
      <c r="T41" s="71"/>
      <c r="U41" s="71"/>
      <c r="V41" s="4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</row>
    <row r="42" spans="1:54">
      <c r="A42" s="78" t="s">
        <v>68</v>
      </c>
      <c r="B42" s="79" t="s">
        <v>100</v>
      </c>
      <c r="C42" s="57">
        <f t="shared" si="2"/>
        <v>0</v>
      </c>
      <c r="D42" s="101" t="str">
        <f>IF(C42&gt;'Раздел 2'!I42,"Ошибка","")</f>
        <v/>
      </c>
      <c r="E42" s="71"/>
      <c r="F42" s="71"/>
      <c r="G42" s="71"/>
      <c r="H42" s="71"/>
      <c r="I42" s="71"/>
      <c r="J42" s="71"/>
      <c r="K42" s="71"/>
      <c r="L42" s="71"/>
      <c r="M42" s="57">
        <f t="shared" si="3"/>
        <v>0</v>
      </c>
      <c r="N42" s="71"/>
      <c r="O42" s="71"/>
      <c r="P42" s="71"/>
      <c r="Q42" s="71"/>
      <c r="R42" s="71"/>
      <c r="S42" s="71"/>
      <c r="T42" s="71"/>
      <c r="U42" s="71"/>
      <c r="V42" s="4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</row>
    <row r="43" spans="1:54" ht="12.75" customHeight="1">
      <c r="A43" s="78" t="s">
        <v>213</v>
      </c>
      <c r="B43" s="79" t="s">
        <v>101</v>
      </c>
      <c r="C43" s="57">
        <f t="shared" si="2"/>
        <v>76</v>
      </c>
      <c r="D43" s="101" t="str">
        <f>IF(C43&gt;'Раздел 2'!I43,"Ошибка","")</f>
        <v/>
      </c>
      <c r="E43" s="71">
        <v>13</v>
      </c>
      <c r="F43" s="71">
        <v>47</v>
      </c>
      <c r="G43" s="71">
        <v>12</v>
      </c>
      <c r="H43" s="71">
        <v>17</v>
      </c>
      <c r="I43" s="71"/>
      <c r="J43" s="71"/>
      <c r="K43" s="71"/>
      <c r="L43" s="71"/>
      <c r="M43" s="57">
        <f t="shared" si="3"/>
        <v>41</v>
      </c>
      <c r="N43" s="71">
        <v>12</v>
      </c>
      <c r="O43" s="71">
        <v>30</v>
      </c>
      <c r="P43" s="71"/>
      <c r="Q43" s="71">
        <v>11</v>
      </c>
      <c r="R43" s="71"/>
      <c r="S43" s="71"/>
      <c r="T43" s="71"/>
      <c r="U43" s="71"/>
      <c r="V43" s="4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</row>
    <row r="44" spans="1:54" ht="12.75" customHeight="1">
      <c r="A44" s="78" t="s">
        <v>69</v>
      </c>
      <c r="B44" s="79" t="s">
        <v>102</v>
      </c>
      <c r="C44" s="57">
        <f t="shared" si="2"/>
        <v>0</v>
      </c>
      <c r="D44" s="101" t="str">
        <f>IF(C44&gt;'Раздел 2'!I44,"Ошибка","")</f>
        <v/>
      </c>
      <c r="E44" s="71"/>
      <c r="F44" s="71"/>
      <c r="G44" s="71"/>
      <c r="H44" s="71"/>
      <c r="I44" s="71"/>
      <c r="J44" s="71"/>
      <c r="K44" s="71"/>
      <c r="L44" s="71"/>
      <c r="M44" s="57">
        <f t="shared" si="3"/>
        <v>0</v>
      </c>
      <c r="N44" s="71"/>
      <c r="O44" s="71"/>
      <c r="P44" s="71"/>
      <c r="Q44" s="71"/>
      <c r="R44" s="71"/>
      <c r="S44" s="71"/>
      <c r="T44" s="71"/>
      <c r="U44" s="71"/>
      <c r="V44" s="4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</row>
    <row r="45" spans="1:54" ht="12.75" customHeight="1">
      <c r="A45" s="78" t="s">
        <v>70</v>
      </c>
      <c r="B45" s="79" t="s">
        <v>103</v>
      </c>
      <c r="C45" s="57">
        <f t="shared" si="2"/>
        <v>98</v>
      </c>
      <c r="D45" s="101" t="str">
        <f>IF(C45&gt;'Раздел 2'!I45,"Ошибка","")</f>
        <v/>
      </c>
      <c r="E45" s="71"/>
      <c r="F45" s="71">
        <v>50</v>
      </c>
      <c r="G45" s="71">
        <v>35</v>
      </c>
      <c r="H45" s="71">
        <v>13</v>
      </c>
      <c r="I45" s="71"/>
      <c r="J45" s="71"/>
      <c r="K45" s="71"/>
      <c r="L45" s="71"/>
      <c r="M45" s="57">
        <f t="shared" si="3"/>
        <v>16</v>
      </c>
      <c r="N45" s="71"/>
      <c r="O45" s="71">
        <v>6</v>
      </c>
      <c r="P45" s="71">
        <v>9</v>
      </c>
      <c r="Q45" s="71">
        <v>1</v>
      </c>
      <c r="R45" s="71"/>
      <c r="S45" s="71"/>
      <c r="T45" s="71"/>
      <c r="U45" s="71"/>
      <c r="V45" s="4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1:54" ht="12.75" customHeight="1">
      <c r="A46" s="78" t="s">
        <v>71</v>
      </c>
      <c r="B46" s="79" t="s">
        <v>104</v>
      </c>
      <c r="C46" s="57">
        <f t="shared" si="2"/>
        <v>62</v>
      </c>
      <c r="D46" s="101" t="str">
        <f>IF(C46&gt;'Раздел 2'!I46,"Ошибка","")</f>
        <v/>
      </c>
      <c r="E46" s="71">
        <v>62</v>
      </c>
      <c r="F46" s="71">
        <v>59</v>
      </c>
      <c r="G46" s="71">
        <v>3</v>
      </c>
      <c r="H46" s="71"/>
      <c r="I46" s="71"/>
      <c r="J46" s="71"/>
      <c r="K46" s="71"/>
      <c r="L46" s="71"/>
      <c r="M46" s="57">
        <f t="shared" si="3"/>
        <v>35</v>
      </c>
      <c r="N46" s="71">
        <v>35</v>
      </c>
      <c r="O46" s="71">
        <v>34</v>
      </c>
      <c r="P46" s="71">
        <v>1</v>
      </c>
      <c r="Q46" s="71"/>
      <c r="R46" s="71"/>
      <c r="S46" s="71"/>
      <c r="T46" s="71"/>
      <c r="U46" s="71"/>
      <c r="V46" s="4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</row>
    <row r="47" spans="1:54" ht="12.75" customHeight="1">
      <c r="A47" s="78" t="s">
        <v>72</v>
      </c>
      <c r="B47" s="79" t="s">
        <v>105</v>
      </c>
      <c r="C47" s="57">
        <f t="shared" si="2"/>
        <v>0</v>
      </c>
      <c r="D47" s="101" t="str">
        <f>IF(C47&gt;'Раздел 2'!I47,"Ошибка","")</f>
        <v/>
      </c>
      <c r="E47" s="71"/>
      <c r="F47" s="71"/>
      <c r="G47" s="71"/>
      <c r="H47" s="71"/>
      <c r="I47" s="71"/>
      <c r="J47" s="71"/>
      <c r="K47" s="71"/>
      <c r="L47" s="71"/>
      <c r="M47" s="57">
        <f t="shared" si="3"/>
        <v>0</v>
      </c>
      <c r="N47" s="71"/>
      <c r="O47" s="71"/>
      <c r="P47" s="71"/>
      <c r="Q47" s="71"/>
      <c r="R47" s="71"/>
      <c r="S47" s="71"/>
      <c r="T47" s="71"/>
      <c r="U47" s="71"/>
      <c r="V47" s="4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</row>
    <row r="48" spans="1:54" ht="12.75" customHeight="1">
      <c r="A48" s="78" t="s">
        <v>73</v>
      </c>
      <c r="B48" s="79" t="s">
        <v>106</v>
      </c>
      <c r="C48" s="57">
        <f t="shared" si="2"/>
        <v>895</v>
      </c>
      <c r="D48" s="101" t="str">
        <f>IF(C48&gt;'Раздел 2'!I48,"Ошибка","")</f>
        <v/>
      </c>
      <c r="E48" s="71">
        <v>341</v>
      </c>
      <c r="F48" s="71">
        <v>787</v>
      </c>
      <c r="G48" s="71">
        <v>98</v>
      </c>
      <c r="H48" s="71">
        <v>4</v>
      </c>
      <c r="I48" s="71">
        <v>4</v>
      </c>
      <c r="J48" s="71">
        <v>2</v>
      </c>
      <c r="K48" s="71"/>
      <c r="L48" s="71">
        <v>1</v>
      </c>
      <c r="M48" s="57">
        <f t="shared" si="3"/>
        <v>407</v>
      </c>
      <c r="N48" s="71">
        <v>100</v>
      </c>
      <c r="O48" s="71">
        <v>401</v>
      </c>
      <c r="P48" s="71">
        <v>5</v>
      </c>
      <c r="Q48" s="71">
        <v>1</v>
      </c>
      <c r="R48" s="71"/>
      <c r="S48" s="71"/>
      <c r="T48" s="71"/>
      <c r="U48" s="71"/>
      <c r="V48" s="4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1:54" ht="12.75" customHeight="1">
      <c r="A49" s="78" t="s">
        <v>74</v>
      </c>
      <c r="B49" s="79" t="s">
        <v>107</v>
      </c>
      <c r="C49" s="57">
        <f t="shared" si="2"/>
        <v>0</v>
      </c>
      <c r="D49" s="101" t="str">
        <f>IF(C49&gt;'Раздел 2'!I49,"Ошибка","")</f>
        <v/>
      </c>
      <c r="E49" s="71"/>
      <c r="F49" s="71"/>
      <c r="G49" s="71"/>
      <c r="H49" s="71"/>
      <c r="I49" s="71"/>
      <c r="J49" s="71"/>
      <c r="K49" s="71"/>
      <c r="L49" s="71"/>
      <c r="M49" s="57">
        <f t="shared" si="3"/>
        <v>0</v>
      </c>
      <c r="N49" s="71"/>
      <c r="O49" s="71"/>
      <c r="P49" s="71"/>
      <c r="Q49" s="71"/>
      <c r="R49" s="71"/>
      <c r="S49" s="71"/>
      <c r="T49" s="71"/>
      <c r="U49" s="71"/>
      <c r="V49" s="4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</row>
    <row r="50" spans="1:54" ht="12.75" customHeight="1">
      <c r="A50" s="78" t="s">
        <v>75</v>
      </c>
      <c r="B50" s="79" t="s">
        <v>108</v>
      </c>
      <c r="C50" s="57">
        <f t="shared" si="2"/>
        <v>692</v>
      </c>
      <c r="D50" s="101" t="str">
        <f>IF(C50&gt;'Раздел 2'!I50,"Ошибка","")</f>
        <v/>
      </c>
      <c r="E50" s="71">
        <v>421</v>
      </c>
      <c r="F50" s="71">
        <v>620</v>
      </c>
      <c r="G50" s="71">
        <v>71</v>
      </c>
      <c r="H50" s="71">
        <v>1</v>
      </c>
      <c r="I50" s="71"/>
      <c r="J50" s="71"/>
      <c r="K50" s="71"/>
      <c r="L50" s="71"/>
      <c r="M50" s="57">
        <f t="shared" si="3"/>
        <v>130</v>
      </c>
      <c r="N50" s="71">
        <v>42</v>
      </c>
      <c r="O50" s="71">
        <v>103</v>
      </c>
      <c r="P50" s="71">
        <v>26</v>
      </c>
      <c r="Q50" s="71">
        <v>1</v>
      </c>
      <c r="R50" s="71"/>
      <c r="S50" s="71"/>
      <c r="T50" s="71"/>
      <c r="U50" s="71"/>
      <c r="V50" s="4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 ht="12.75" customHeight="1">
      <c r="A51" s="78" t="s">
        <v>76</v>
      </c>
      <c r="B51" s="79" t="s">
        <v>109</v>
      </c>
      <c r="C51" s="57">
        <f t="shared" si="2"/>
        <v>2</v>
      </c>
      <c r="D51" s="101" t="str">
        <f>IF(C51&gt;'Раздел 2'!I51,"Ошибка","")</f>
        <v/>
      </c>
      <c r="E51" s="71"/>
      <c r="F51" s="71"/>
      <c r="G51" s="71">
        <v>1</v>
      </c>
      <c r="H51" s="71">
        <v>1</v>
      </c>
      <c r="I51" s="71"/>
      <c r="J51" s="71"/>
      <c r="K51" s="71"/>
      <c r="L51" s="71"/>
      <c r="M51" s="57">
        <f>SUM(O51:T51)</f>
        <v>0</v>
      </c>
      <c r="N51" s="71"/>
      <c r="O51" s="71"/>
      <c r="P51" s="71"/>
      <c r="Q51" s="71"/>
      <c r="R51" s="71"/>
      <c r="S51" s="71"/>
      <c r="T51" s="71"/>
      <c r="U51" s="71"/>
      <c r="V51" s="4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</row>
    <row r="52" spans="1:54" ht="12.75" customHeight="1">
      <c r="A52" s="78" t="s">
        <v>77</v>
      </c>
      <c r="B52" s="79" t="s">
        <v>110</v>
      </c>
      <c r="C52" s="57">
        <f t="shared" si="2"/>
        <v>0</v>
      </c>
      <c r="D52" s="101" t="str">
        <f>IF(C52&gt;'Раздел 2'!I52,"Ошибка","")</f>
        <v/>
      </c>
      <c r="E52" s="71"/>
      <c r="F52" s="71"/>
      <c r="G52" s="71"/>
      <c r="H52" s="71"/>
      <c r="I52" s="71"/>
      <c r="J52" s="71"/>
      <c r="K52" s="71"/>
      <c r="L52" s="71"/>
      <c r="M52" s="57">
        <f t="shared" si="3"/>
        <v>0</v>
      </c>
      <c r="N52" s="71"/>
      <c r="O52" s="71"/>
      <c r="P52" s="71"/>
      <c r="Q52" s="71"/>
      <c r="R52" s="71"/>
      <c r="S52" s="71"/>
      <c r="T52" s="71"/>
      <c r="U52" s="71"/>
      <c r="V52" s="4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1:54" ht="12.75" customHeight="1">
      <c r="A53" s="78" t="s">
        <v>214</v>
      </c>
      <c r="B53" s="79" t="s">
        <v>111</v>
      </c>
      <c r="C53" s="57">
        <f t="shared" si="2"/>
        <v>36</v>
      </c>
      <c r="D53" s="101" t="str">
        <f>IF(C53&gt;'Раздел 2'!I53,"Ошибка","")</f>
        <v/>
      </c>
      <c r="E53" s="71"/>
      <c r="F53" s="71">
        <v>24</v>
      </c>
      <c r="G53" s="71">
        <v>12</v>
      </c>
      <c r="H53" s="71"/>
      <c r="I53" s="71"/>
      <c r="J53" s="71"/>
      <c r="K53" s="71"/>
      <c r="L53" s="71"/>
      <c r="M53" s="57">
        <f t="shared" si="3"/>
        <v>13</v>
      </c>
      <c r="N53" s="71"/>
      <c r="O53" s="71">
        <v>10</v>
      </c>
      <c r="P53" s="71">
        <v>3</v>
      </c>
      <c r="Q53" s="71"/>
      <c r="R53" s="71"/>
      <c r="S53" s="71"/>
      <c r="T53" s="71"/>
      <c r="U53" s="71"/>
      <c r="V53" s="4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</row>
    <row r="54" spans="1:54">
      <c r="A54" s="78" t="s">
        <v>78</v>
      </c>
      <c r="B54" s="79" t="s">
        <v>112</v>
      </c>
      <c r="C54" s="57">
        <f t="shared" si="2"/>
        <v>149</v>
      </c>
      <c r="D54" s="101" t="str">
        <f>IF(C54&gt;'Раздел 2'!I54,"Ошибка","")</f>
        <v/>
      </c>
      <c r="E54" s="71">
        <v>74</v>
      </c>
      <c r="F54" s="71">
        <v>147</v>
      </c>
      <c r="G54" s="71">
        <v>1</v>
      </c>
      <c r="H54" s="71">
        <v>1</v>
      </c>
      <c r="I54" s="71"/>
      <c r="J54" s="71"/>
      <c r="K54" s="71"/>
      <c r="L54" s="71"/>
      <c r="M54" s="57">
        <f t="shared" si="3"/>
        <v>115</v>
      </c>
      <c r="N54" s="71">
        <v>53</v>
      </c>
      <c r="O54" s="71">
        <v>113</v>
      </c>
      <c r="P54" s="71">
        <v>1</v>
      </c>
      <c r="Q54" s="71">
        <v>1</v>
      </c>
      <c r="R54" s="71"/>
      <c r="S54" s="71"/>
      <c r="T54" s="71"/>
      <c r="U54" s="71"/>
      <c r="V54" s="4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1:54" ht="12.75" customHeight="1">
      <c r="A55" s="78" t="s">
        <v>79</v>
      </c>
      <c r="B55" s="79" t="s">
        <v>113</v>
      </c>
      <c r="C55" s="57">
        <f t="shared" si="2"/>
        <v>0</v>
      </c>
      <c r="D55" s="101" t="str">
        <f>IF(C55&gt;'Раздел 2'!I55,"Ошибка","")</f>
        <v/>
      </c>
      <c r="E55" s="71"/>
      <c r="F55" s="71"/>
      <c r="G55" s="71"/>
      <c r="H55" s="71"/>
      <c r="I55" s="71"/>
      <c r="J55" s="71"/>
      <c r="K55" s="71"/>
      <c r="L55" s="71"/>
      <c r="M55" s="57">
        <f t="shared" si="3"/>
        <v>0</v>
      </c>
      <c r="N55" s="71"/>
      <c r="O55" s="71"/>
      <c r="P55" s="71"/>
      <c r="Q55" s="71"/>
      <c r="R55" s="71"/>
      <c r="S55" s="71"/>
      <c r="T55" s="71"/>
      <c r="U55" s="71"/>
      <c r="V55" s="4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</row>
    <row r="56" spans="1:54" ht="12.75" customHeight="1">
      <c r="A56" s="78" t="s">
        <v>80</v>
      </c>
      <c r="B56" s="79" t="s">
        <v>114</v>
      </c>
      <c r="C56" s="57">
        <f t="shared" si="2"/>
        <v>0</v>
      </c>
      <c r="D56" s="101" t="str">
        <f>IF(C56&gt;'Раздел 2'!I56,"Ошибка","")</f>
        <v/>
      </c>
      <c r="E56" s="71"/>
      <c r="F56" s="71"/>
      <c r="G56" s="71"/>
      <c r="H56" s="71"/>
      <c r="I56" s="71"/>
      <c r="J56" s="71"/>
      <c r="K56" s="71"/>
      <c r="L56" s="71"/>
      <c r="M56" s="57">
        <f t="shared" si="3"/>
        <v>0</v>
      </c>
      <c r="N56" s="71"/>
      <c r="O56" s="71"/>
      <c r="P56" s="71"/>
      <c r="Q56" s="71"/>
      <c r="R56" s="71"/>
      <c r="S56" s="71"/>
      <c r="T56" s="71"/>
      <c r="U56" s="71"/>
      <c r="V56" s="4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</row>
    <row r="57" spans="1:54" ht="12.75" customHeight="1">
      <c r="A57" s="78" t="s">
        <v>81</v>
      </c>
      <c r="B57" s="79" t="s">
        <v>115</v>
      </c>
      <c r="C57" s="57">
        <f t="shared" si="2"/>
        <v>0</v>
      </c>
      <c r="D57" s="101" t="str">
        <f>IF(C57&gt;'Раздел 2'!I57,"Ошибка","")</f>
        <v/>
      </c>
      <c r="E57" s="71"/>
      <c r="F57" s="71"/>
      <c r="G57" s="71"/>
      <c r="H57" s="71"/>
      <c r="I57" s="71"/>
      <c r="J57" s="71"/>
      <c r="K57" s="71"/>
      <c r="L57" s="71"/>
      <c r="M57" s="57">
        <f t="shared" si="3"/>
        <v>0</v>
      </c>
      <c r="N57" s="71"/>
      <c r="O57" s="71"/>
      <c r="P57" s="71"/>
      <c r="Q57" s="71"/>
      <c r="R57" s="71"/>
      <c r="S57" s="71"/>
      <c r="T57" s="71"/>
      <c r="U57" s="71"/>
      <c r="V57" s="4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</row>
    <row r="58" spans="1:54" ht="12.75" customHeight="1">
      <c r="A58" s="78" t="s">
        <v>82</v>
      </c>
      <c r="B58" s="79" t="s">
        <v>116</v>
      </c>
      <c r="C58" s="57">
        <f t="shared" si="2"/>
        <v>0</v>
      </c>
      <c r="D58" s="101" t="str">
        <f>IF(C58&gt;'Раздел 2'!I58,"Ошибка","")</f>
        <v/>
      </c>
      <c r="E58" s="71"/>
      <c r="F58" s="71"/>
      <c r="G58" s="71"/>
      <c r="H58" s="71"/>
      <c r="I58" s="71"/>
      <c r="J58" s="71"/>
      <c r="K58" s="71"/>
      <c r="L58" s="71"/>
      <c r="M58" s="57">
        <f t="shared" si="3"/>
        <v>0</v>
      </c>
      <c r="N58" s="71"/>
      <c r="O58" s="71"/>
      <c r="P58" s="71"/>
      <c r="Q58" s="71"/>
      <c r="R58" s="71"/>
      <c r="S58" s="71"/>
      <c r="T58" s="71"/>
      <c r="U58" s="71"/>
      <c r="V58" s="4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</row>
    <row r="59" spans="1:54" ht="12.75" customHeight="1">
      <c r="A59" s="78" t="s">
        <v>83</v>
      </c>
      <c r="B59" s="79" t="s">
        <v>117</v>
      </c>
      <c r="C59" s="57">
        <f t="shared" si="2"/>
        <v>0</v>
      </c>
      <c r="D59" s="101" t="str">
        <f>IF(C59&gt;'Раздел 2'!I59,"Ошибка","")</f>
        <v/>
      </c>
      <c r="E59" s="71"/>
      <c r="F59" s="71"/>
      <c r="G59" s="71"/>
      <c r="H59" s="71"/>
      <c r="I59" s="71"/>
      <c r="J59" s="71"/>
      <c r="K59" s="71"/>
      <c r="L59" s="71"/>
      <c r="M59" s="57">
        <f t="shared" si="3"/>
        <v>0</v>
      </c>
      <c r="N59" s="71"/>
      <c r="O59" s="71"/>
      <c r="P59" s="71"/>
      <c r="Q59" s="71"/>
      <c r="R59" s="71"/>
      <c r="S59" s="71"/>
      <c r="T59" s="71"/>
      <c r="U59" s="71"/>
      <c r="V59" s="4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</row>
    <row r="60" spans="1:54" ht="12.75" customHeight="1">
      <c r="A60" s="78" t="s">
        <v>84</v>
      </c>
      <c r="B60" s="79" t="s">
        <v>118</v>
      </c>
      <c r="C60" s="57">
        <f t="shared" si="2"/>
        <v>0</v>
      </c>
      <c r="D60" s="101" t="str">
        <f>IF(C60&gt;'Раздел 2'!I60,"Ошибка","")</f>
        <v/>
      </c>
      <c r="E60" s="71"/>
      <c r="F60" s="71"/>
      <c r="G60" s="71"/>
      <c r="H60" s="71"/>
      <c r="I60" s="71"/>
      <c r="J60" s="71"/>
      <c r="K60" s="71"/>
      <c r="L60" s="71"/>
      <c r="M60" s="57">
        <f t="shared" si="3"/>
        <v>0</v>
      </c>
      <c r="N60" s="71"/>
      <c r="O60" s="71"/>
      <c r="P60" s="71"/>
      <c r="Q60" s="71"/>
      <c r="R60" s="71"/>
      <c r="S60" s="71"/>
      <c r="T60" s="71"/>
      <c r="U60" s="71"/>
      <c r="V60" s="4"/>
      <c r="W60" s="25"/>
      <c r="X60" s="25"/>
      <c r="Y60" s="27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</row>
    <row r="61" spans="1:54">
      <c r="A61" s="78" t="s">
        <v>85</v>
      </c>
      <c r="B61" s="79" t="s">
        <v>119</v>
      </c>
      <c r="C61" s="57">
        <f>SUM(F61:K61)</f>
        <v>0</v>
      </c>
      <c r="D61" s="102" t="str">
        <f>IF(C61&gt;'Раздел 2'!I61,"Ошибка","")</f>
        <v/>
      </c>
      <c r="E61" s="71"/>
      <c r="F61" s="71"/>
      <c r="G61" s="71"/>
      <c r="H61" s="71"/>
      <c r="I61" s="71"/>
      <c r="J61" s="71"/>
      <c r="K61" s="71"/>
      <c r="L61" s="71"/>
      <c r="M61" s="57">
        <f>SUM(O61:T61)</f>
        <v>0</v>
      </c>
      <c r="N61" s="71"/>
      <c r="O61" s="71"/>
      <c r="P61" s="71"/>
      <c r="Q61" s="71"/>
      <c r="R61" s="71"/>
      <c r="S61" s="71"/>
      <c r="T61" s="71"/>
      <c r="U61" s="71"/>
      <c r="V61" s="4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</row>
    <row r="62" spans="1:54">
      <c r="A62" s="78" t="s">
        <v>86</v>
      </c>
      <c r="B62" s="79" t="s">
        <v>120</v>
      </c>
      <c r="C62" s="57">
        <f t="shared" ref="C62:C88" si="4">SUM(F62:K62)</f>
        <v>0</v>
      </c>
      <c r="D62" s="102" t="str">
        <f>IF(C62&gt;'Раздел 2'!I62,"Ошибка","")</f>
        <v/>
      </c>
      <c r="E62" s="71"/>
      <c r="F62" s="71"/>
      <c r="G62" s="71"/>
      <c r="H62" s="71"/>
      <c r="I62" s="71"/>
      <c r="J62" s="71"/>
      <c r="K62" s="71"/>
      <c r="L62" s="71"/>
      <c r="M62" s="57">
        <f t="shared" ref="M62:M88" si="5">SUM(O62:T62)</f>
        <v>0</v>
      </c>
      <c r="N62" s="71"/>
      <c r="O62" s="71"/>
      <c r="P62" s="71"/>
      <c r="Q62" s="71"/>
      <c r="R62" s="71"/>
      <c r="S62" s="71"/>
      <c r="T62" s="71"/>
      <c r="U62" s="71"/>
      <c r="V62" s="4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</row>
    <row r="63" spans="1:54" ht="12.75" customHeight="1">
      <c r="A63" s="78" t="s">
        <v>207</v>
      </c>
      <c r="B63" s="79" t="s">
        <v>121</v>
      </c>
      <c r="C63" s="57">
        <f t="shared" si="4"/>
        <v>43</v>
      </c>
      <c r="D63" s="102" t="str">
        <f>IF(C63&gt;'Раздел 2'!I63,"Ошибка","")</f>
        <v/>
      </c>
      <c r="E63" s="71">
        <v>10</v>
      </c>
      <c r="F63" s="71">
        <v>29</v>
      </c>
      <c r="G63" s="71">
        <v>4</v>
      </c>
      <c r="H63" s="71">
        <v>6</v>
      </c>
      <c r="I63" s="71">
        <v>4</v>
      </c>
      <c r="J63" s="71"/>
      <c r="K63" s="71"/>
      <c r="L63" s="71"/>
      <c r="M63" s="57">
        <f t="shared" si="5"/>
        <v>29</v>
      </c>
      <c r="N63" s="71"/>
      <c r="O63" s="71">
        <v>19</v>
      </c>
      <c r="P63" s="71"/>
      <c r="Q63" s="71">
        <v>6</v>
      </c>
      <c r="R63" s="71">
        <v>4</v>
      </c>
      <c r="S63" s="71"/>
      <c r="T63" s="71"/>
      <c r="U63" s="71"/>
      <c r="V63" s="4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1:54" ht="12.75" customHeight="1">
      <c r="A64" s="78" t="s">
        <v>87</v>
      </c>
      <c r="B64" s="79" t="s">
        <v>122</v>
      </c>
      <c r="C64" s="57">
        <f t="shared" si="4"/>
        <v>0</v>
      </c>
      <c r="D64" s="102" t="str">
        <f>IF(C64&gt;'Раздел 2'!I64,"Ошибка","")</f>
        <v/>
      </c>
      <c r="E64" s="71"/>
      <c r="F64" s="71"/>
      <c r="G64" s="71"/>
      <c r="H64" s="71"/>
      <c r="I64" s="71"/>
      <c r="J64" s="71"/>
      <c r="K64" s="71"/>
      <c r="L64" s="71"/>
      <c r="M64" s="57">
        <f t="shared" si="5"/>
        <v>0</v>
      </c>
      <c r="N64" s="71"/>
      <c r="O64" s="71"/>
      <c r="P64" s="71"/>
      <c r="Q64" s="71"/>
      <c r="R64" s="71"/>
      <c r="S64" s="71"/>
      <c r="T64" s="71"/>
      <c r="U64" s="71"/>
      <c r="V64" s="4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</row>
    <row r="65" spans="1:54" ht="12.75" customHeight="1">
      <c r="A65" s="78" t="s">
        <v>88</v>
      </c>
      <c r="B65" s="79" t="s">
        <v>123</v>
      </c>
      <c r="C65" s="57">
        <f t="shared" si="4"/>
        <v>2</v>
      </c>
      <c r="D65" s="102" t="str">
        <f>IF(C65&gt;'Раздел 2'!I65,"Ошибка","")</f>
        <v/>
      </c>
      <c r="E65" s="71"/>
      <c r="F65" s="71"/>
      <c r="G65" s="71">
        <v>1</v>
      </c>
      <c r="H65" s="71">
        <v>1</v>
      </c>
      <c r="I65" s="71"/>
      <c r="J65" s="71"/>
      <c r="K65" s="71"/>
      <c r="L65" s="71"/>
      <c r="M65" s="57">
        <f t="shared" si="5"/>
        <v>2</v>
      </c>
      <c r="N65" s="71"/>
      <c r="O65" s="71"/>
      <c r="P65" s="71">
        <v>1</v>
      </c>
      <c r="Q65" s="71">
        <v>1</v>
      </c>
      <c r="R65" s="71"/>
      <c r="S65" s="71"/>
      <c r="T65" s="71"/>
      <c r="U65" s="71"/>
      <c r="V65" s="4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</row>
    <row r="66" spans="1:54">
      <c r="A66" s="78" t="s">
        <v>89</v>
      </c>
      <c r="B66" s="79" t="s">
        <v>124</v>
      </c>
      <c r="C66" s="57">
        <f t="shared" si="4"/>
        <v>78</v>
      </c>
      <c r="D66" s="102" t="str">
        <f>IF(C66&gt;'Раздел 2'!I66,"Ошибка","")</f>
        <v/>
      </c>
      <c r="E66" s="71">
        <v>36</v>
      </c>
      <c r="F66" s="71">
        <v>73</v>
      </c>
      <c r="G66" s="71">
        <v>4</v>
      </c>
      <c r="H66" s="71">
        <v>1</v>
      </c>
      <c r="I66" s="71"/>
      <c r="J66" s="71"/>
      <c r="K66" s="71"/>
      <c r="L66" s="71"/>
      <c r="M66" s="57">
        <f t="shared" si="5"/>
        <v>61</v>
      </c>
      <c r="N66" s="71">
        <v>22</v>
      </c>
      <c r="O66" s="71">
        <v>59</v>
      </c>
      <c r="P66" s="71"/>
      <c r="Q66" s="71">
        <v>2</v>
      </c>
      <c r="R66" s="71"/>
      <c r="S66" s="71"/>
      <c r="T66" s="71"/>
      <c r="U66" s="71"/>
      <c r="V66" s="4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1:54" ht="12.75" customHeight="1">
      <c r="A67" s="78" t="s">
        <v>90</v>
      </c>
      <c r="B67" s="79" t="s">
        <v>125</v>
      </c>
      <c r="C67" s="57">
        <f t="shared" si="4"/>
        <v>0</v>
      </c>
      <c r="D67" s="102" t="str">
        <f>IF(C67&gt;'Раздел 2'!I67,"Ошибка","")</f>
        <v/>
      </c>
      <c r="E67" s="71"/>
      <c r="F67" s="71"/>
      <c r="G67" s="71"/>
      <c r="H67" s="71"/>
      <c r="I67" s="71"/>
      <c r="J67" s="71"/>
      <c r="K67" s="71"/>
      <c r="L67" s="71"/>
      <c r="M67" s="57">
        <f t="shared" si="5"/>
        <v>0</v>
      </c>
      <c r="N67" s="71"/>
      <c r="O67" s="71"/>
      <c r="P67" s="71"/>
      <c r="Q67" s="71"/>
      <c r="R67" s="71"/>
      <c r="S67" s="71"/>
      <c r="T67" s="71"/>
      <c r="U67" s="71"/>
      <c r="V67" s="4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</row>
    <row r="68" spans="1:54" ht="12.75" customHeight="1">
      <c r="A68" s="78" t="s">
        <v>91</v>
      </c>
      <c r="B68" s="79" t="s">
        <v>126</v>
      </c>
      <c r="C68" s="57">
        <f t="shared" si="4"/>
        <v>0</v>
      </c>
      <c r="D68" s="102" t="str">
        <f>IF(C68&gt;'Раздел 2'!I68,"Ошибка","")</f>
        <v/>
      </c>
      <c r="E68" s="71"/>
      <c r="F68" s="71"/>
      <c r="G68" s="71"/>
      <c r="H68" s="71"/>
      <c r="I68" s="71"/>
      <c r="J68" s="71"/>
      <c r="K68" s="71"/>
      <c r="L68" s="71"/>
      <c r="M68" s="57">
        <f t="shared" si="5"/>
        <v>0</v>
      </c>
      <c r="N68" s="71"/>
      <c r="O68" s="71"/>
      <c r="P68" s="71"/>
      <c r="Q68" s="71"/>
      <c r="R68" s="71"/>
      <c r="S68" s="71"/>
      <c r="T68" s="71"/>
      <c r="U68" s="71"/>
      <c r="V68" s="4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</row>
    <row r="69" spans="1:54" ht="12.75" customHeight="1">
      <c r="A69" s="78" t="s">
        <v>92</v>
      </c>
      <c r="B69" s="79" t="s">
        <v>127</v>
      </c>
      <c r="C69" s="57">
        <f t="shared" si="4"/>
        <v>0</v>
      </c>
      <c r="D69" s="102" t="str">
        <f>IF(C69&gt;'Раздел 2'!I69,"Ошибка","")</f>
        <v/>
      </c>
      <c r="E69" s="71"/>
      <c r="F69" s="71"/>
      <c r="G69" s="71"/>
      <c r="H69" s="71"/>
      <c r="I69" s="71"/>
      <c r="J69" s="71"/>
      <c r="K69" s="71"/>
      <c r="L69" s="71"/>
      <c r="M69" s="57">
        <f t="shared" si="5"/>
        <v>0</v>
      </c>
      <c r="N69" s="71"/>
      <c r="O69" s="71"/>
      <c r="P69" s="71"/>
      <c r="Q69" s="71"/>
      <c r="R69" s="71"/>
      <c r="S69" s="71"/>
      <c r="T69" s="71"/>
      <c r="U69" s="71"/>
      <c r="V69" s="4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</row>
    <row r="70" spans="1:54" ht="12.75" customHeight="1">
      <c r="A70" s="78" t="s">
        <v>93</v>
      </c>
      <c r="B70" s="79" t="s">
        <v>129</v>
      </c>
      <c r="C70" s="57">
        <f t="shared" si="4"/>
        <v>0</v>
      </c>
      <c r="D70" s="102" t="str">
        <f>IF(C70&gt;'Раздел 2'!I70,"Ошибка","")</f>
        <v/>
      </c>
      <c r="E70" s="71"/>
      <c r="F70" s="71"/>
      <c r="G70" s="71"/>
      <c r="H70" s="71"/>
      <c r="I70" s="71"/>
      <c r="J70" s="71"/>
      <c r="K70" s="71"/>
      <c r="L70" s="71"/>
      <c r="M70" s="57">
        <f t="shared" si="5"/>
        <v>0</v>
      </c>
      <c r="N70" s="71"/>
      <c r="O70" s="71"/>
      <c r="P70" s="71"/>
      <c r="Q70" s="71"/>
      <c r="R70" s="71"/>
      <c r="S70" s="71"/>
      <c r="T70" s="71"/>
      <c r="U70" s="71"/>
      <c r="V70" s="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1:54">
      <c r="A71" s="78" t="s">
        <v>130</v>
      </c>
      <c r="B71" s="79" t="s">
        <v>163</v>
      </c>
      <c r="C71" s="57">
        <f t="shared" si="4"/>
        <v>0</v>
      </c>
      <c r="D71" s="102" t="str">
        <f>IF(C71&gt;'Раздел 2'!I71,"Ошибка","")</f>
        <v/>
      </c>
      <c r="E71" s="71"/>
      <c r="F71" s="71"/>
      <c r="G71" s="71"/>
      <c r="H71" s="71"/>
      <c r="I71" s="71"/>
      <c r="J71" s="71"/>
      <c r="K71" s="71"/>
      <c r="L71" s="71"/>
      <c r="M71" s="57">
        <f t="shared" si="5"/>
        <v>0</v>
      </c>
      <c r="N71" s="71"/>
      <c r="O71" s="71"/>
      <c r="P71" s="71"/>
      <c r="Q71" s="71"/>
      <c r="R71" s="71"/>
      <c r="S71" s="71"/>
      <c r="T71" s="71"/>
      <c r="U71" s="71"/>
      <c r="V71" s="4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</row>
    <row r="72" spans="1:54" ht="12.75" customHeight="1">
      <c r="A72" s="78" t="s">
        <v>131</v>
      </c>
      <c r="B72" s="79" t="s">
        <v>164</v>
      </c>
      <c r="C72" s="57">
        <f t="shared" si="4"/>
        <v>0</v>
      </c>
      <c r="D72" s="102" t="str">
        <f>IF(C72&gt;'Раздел 2'!I72,"Ошибка","")</f>
        <v/>
      </c>
      <c r="E72" s="71"/>
      <c r="F72" s="71"/>
      <c r="G72" s="71"/>
      <c r="H72" s="71"/>
      <c r="I72" s="71"/>
      <c r="J72" s="71"/>
      <c r="K72" s="71"/>
      <c r="L72" s="71"/>
      <c r="M72" s="57">
        <f t="shared" si="5"/>
        <v>0</v>
      </c>
      <c r="N72" s="71"/>
      <c r="O72" s="71"/>
      <c r="P72" s="71"/>
      <c r="Q72" s="71"/>
      <c r="R72" s="71"/>
      <c r="S72" s="71"/>
      <c r="T72" s="71"/>
      <c r="U72" s="71"/>
      <c r="V72" s="4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</row>
    <row r="73" spans="1:54">
      <c r="A73" s="78" t="s">
        <v>132</v>
      </c>
      <c r="B73" s="79" t="s">
        <v>128</v>
      </c>
      <c r="C73" s="57">
        <f t="shared" si="4"/>
        <v>0</v>
      </c>
      <c r="D73" s="102" t="str">
        <f>IF(C73&gt;'Раздел 2'!I73,"Ошибка","")</f>
        <v/>
      </c>
      <c r="E73" s="71"/>
      <c r="F73" s="71"/>
      <c r="G73" s="71"/>
      <c r="H73" s="71"/>
      <c r="I73" s="71"/>
      <c r="J73" s="71"/>
      <c r="K73" s="71"/>
      <c r="L73" s="71"/>
      <c r="M73" s="57">
        <f t="shared" si="5"/>
        <v>0</v>
      </c>
      <c r="N73" s="71"/>
      <c r="O73" s="71"/>
      <c r="P73" s="71"/>
      <c r="Q73" s="71"/>
      <c r="R73" s="71"/>
      <c r="S73" s="71"/>
      <c r="T73" s="71"/>
      <c r="U73" s="71"/>
      <c r="V73" s="4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</row>
    <row r="74" spans="1:54" ht="12.75" customHeight="1">
      <c r="A74" s="78" t="s">
        <v>133</v>
      </c>
      <c r="B74" s="79" t="s">
        <v>165</v>
      </c>
      <c r="C74" s="57">
        <f t="shared" si="4"/>
        <v>0</v>
      </c>
      <c r="D74" s="102" t="str">
        <f>IF(C74&gt;'Раздел 2'!I74,"Ошибка","")</f>
        <v/>
      </c>
      <c r="E74" s="71"/>
      <c r="F74" s="71"/>
      <c r="G74" s="71"/>
      <c r="H74" s="71"/>
      <c r="I74" s="71"/>
      <c r="J74" s="71"/>
      <c r="K74" s="71"/>
      <c r="L74" s="71"/>
      <c r="M74" s="57">
        <f t="shared" si="5"/>
        <v>0</v>
      </c>
      <c r="N74" s="71"/>
      <c r="O74" s="71"/>
      <c r="P74" s="71"/>
      <c r="Q74" s="71"/>
      <c r="R74" s="71"/>
      <c r="S74" s="71"/>
      <c r="T74" s="71"/>
      <c r="U74" s="71"/>
      <c r="V74" s="4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</row>
    <row r="75" spans="1:54" ht="12.75" customHeight="1">
      <c r="A75" s="78" t="s">
        <v>134</v>
      </c>
      <c r="B75" s="79" t="s">
        <v>166</v>
      </c>
      <c r="C75" s="57">
        <f t="shared" si="4"/>
        <v>57</v>
      </c>
      <c r="D75" s="102" t="str">
        <f>IF(C75&gt;'Раздел 2'!I75,"Ошибка","")</f>
        <v/>
      </c>
      <c r="E75" s="71">
        <v>19</v>
      </c>
      <c r="F75" s="71">
        <v>32</v>
      </c>
      <c r="G75" s="71">
        <v>12</v>
      </c>
      <c r="H75" s="71">
        <v>13</v>
      </c>
      <c r="I75" s="71"/>
      <c r="J75" s="71"/>
      <c r="K75" s="71"/>
      <c r="L75" s="71"/>
      <c r="M75" s="57">
        <f t="shared" si="5"/>
        <v>49</v>
      </c>
      <c r="N75" s="71">
        <v>19</v>
      </c>
      <c r="O75" s="71">
        <v>42</v>
      </c>
      <c r="P75" s="71"/>
      <c r="Q75" s="71">
        <v>7</v>
      </c>
      <c r="R75" s="71"/>
      <c r="S75" s="71"/>
      <c r="T75" s="71"/>
      <c r="U75" s="71"/>
      <c r="V75" s="4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</row>
    <row r="76" spans="1:54" ht="12.75" customHeight="1">
      <c r="A76" s="78" t="s">
        <v>135</v>
      </c>
      <c r="B76" s="79" t="s">
        <v>167</v>
      </c>
      <c r="C76" s="57">
        <f t="shared" si="4"/>
        <v>218</v>
      </c>
      <c r="D76" s="102" t="str">
        <f>IF(C76&gt;'Раздел 2'!I76,"Ошибка","")</f>
        <v/>
      </c>
      <c r="E76" s="71"/>
      <c r="F76" s="71">
        <v>197</v>
      </c>
      <c r="G76" s="71">
        <v>13</v>
      </c>
      <c r="H76" s="71">
        <v>7</v>
      </c>
      <c r="I76" s="71">
        <v>1</v>
      </c>
      <c r="J76" s="71"/>
      <c r="K76" s="71"/>
      <c r="L76" s="71"/>
      <c r="M76" s="57">
        <f t="shared" si="5"/>
        <v>191</v>
      </c>
      <c r="N76" s="71"/>
      <c r="O76" s="71">
        <v>182</v>
      </c>
      <c r="P76" s="71">
        <v>4</v>
      </c>
      <c r="Q76" s="71">
        <v>4</v>
      </c>
      <c r="R76" s="71">
        <v>1</v>
      </c>
      <c r="S76" s="71"/>
      <c r="T76" s="71"/>
      <c r="U76" s="71"/>
      <c r="V76" s="4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</row>
    <row r="77" spans="1:54" ht="24.75" customHeight="1">
      <c r="A77" s="78" t="s">
        <v>136</v>
      </c>
      <c r="B77" s="80" t="s">
        <v>168</v>
      </c>
      <c r="C77" s="57">
        <f t="shared" si="4"/>
        <v>320</v>
      </c>
      <c r="D77" s="102" t="str">
        <f>IF(C77&gt;'Раздел 2'!I77,"Ошибка","")</f>
        <v/>
      </c>
      <c r="E77" s="71">
        <v>2</v>
      </c>
      <c r="F77" s="71">
        <v>223</v>
      </c>
      <c r="G77" s="71">
        <v>79</v>
      </c>
      <c r="H77" s="71">
        <v>16</v>
      </c>
      <c r="I77" s="71">
        <v>2</v>
      </c>
      <c r="J77" s="71"/>
      <c r="K77" s="71"/>
      <c r="L77" s="71"/>
      <c r="M77" s="57">
        <f t="shared" si="5"/>
        <v>23</v>
      </c>
      <c r="N77" s="71">
        <v>1</v>
      </c>
      <c r="O77" s="71">
        <v>14</v>
      </c>
      <c r="P77" s="71">
        <v>7</v>
      </c>
      <c r="Q77" s="71">
        <v>2</v>
      </c>
      <c r="R77" s="71"/>
      <c r="S77" s="71"/>
      <c r="T77" s="71"/>
      <c r="U77" s="71"/>
      <c r="V77" s="4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</row>
    <row r="78" spans="1:54" ht="12.75" customHeight="1">
      <c r="A78" s="78" t="s">
        <v>137</v>
      </c>
      <c r="B78" s="79" t="s">
        <v>169</v>
      </c>
      <c r="C78" s="57">
        <f t="shared" si="4"/>
        <v>268</v>
      </c>
      <c r="D78" s="102" t="str">
        <f>IF(C78&gt;'Раздел 2'!I78,"Ошибка","")</f>
        <v/>
      </c>
      <c r="E78" s="71">
        <v>6</v>
      </c>
      <c r="F78" s="71">
        <v>230</v>
      </c>
      <c r="G78" s="71">
        <v>23</v>
      </c>
      <c r="H78" s="71">
        <v>15</v>
      </c>
      <c r="I78" s="71"/>
      <c r="J78" s="71"/>
      <c r="K78" s="71"/>
      <c r="L78" s="71"/>
      <c r="M78" s="57">
        <f t="shared" si="5"/>
        <v>46</v>
      </c>
      <c r="N78" s="71">
        <v>6</v>
      </c>
      <c r="O78" s="71">
        <v>38</v>
      </c>
      <c r="P78" s="71">
        <v>3</v>
      </c>
      <c r="Q78" s="71">
        <v>5</v>
      </c>
      <c r="R78" s="71"/>
      <c r="S78" s="71"/>
      <c r="T78" s="71"/>
      <c r="U78" s="71"/>
      <c r="V78" s="4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</row>
    <row r="79" spans="1:54" ht="12.75" customHeight="1">
      <c r="A79" s="78" t="s">
        <v>138</v>
      </c>
      <c r="B79" s="79" t="s">
        <v>170</v>
      </c>
      <c r="C79" s="57">
        <f t="shared" si="4"/>
        <v>0</v>
      </c>
      <c r="D79" s="102" t="str">
        <f>IF(C79&gt;'Раздел 2'!I79,"Ошибка","")</f>
        <v/>
      </c>
      <c r="E79" s="71"/>
      <c r="F79" s="71"/>
      <c r="G79" s="71"/>
      <c r="H79" s="71"/>
      <c r="I79" s="71"/>
      <c r="J79" s="71"/>
      <c r="K79" s="71"/>
      <c r="L79" s="71"/>
      <c r="M79" s="57">
        <f t="shared" si="5"/>
        <v>0</v>
      </c>
      <c r="N79" s="71"/>
      <c r="O79" s="71"/>
      <c r="P79" s="71"/>
      <c r="Q79" s="71"/>
      <c r="R79" s="71"/>
      <c r="S79" s="71"/>
      <c r="T79" s="71"/>
      <c r="U79" s="71"/>
      <c r="V79" s="4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</row>
    <row r="80" spans="1:54" ht="12.75" customHeight="1">
      <c r="A80" s="78" t="s">
        <v>139</v>
      </c>
      <c r="B80" s="79" t="s">
        <v>171</v>
      </c>
      <c r="C80" s="57">
        <f t="shared" si="4"/>
        <v>0</v>
      </c>
      <c r="D80" s="102" t="str">
        <f>IF(C80&gt;'Раздел 2'!I80,"Ошибка","")</f>
        <v/>
      </c>
      <c r="E80" s="71"/>
      <c r="F80" s="71"/>
      <c r="G80" s="71"/>
      <c r="H80" s="71"/>
      <c r="I80" s="71"/>
      <c r="J80" s="71"/>
      <c r="K80" s="71"/>
      <c r="L80" s="71"/>
      <c r="M80" s="57">
        <f t="shared" si="5"/>
        <v>0</v>
      </c>
      <c r="N80" s="71"/>
      <c r="O80" s="71"/>
      <c r="P80" s="71"/>
      <c r="Q80" s="71"/>
      <c r="R80" s="71"/>
      <c r="S80" s="71"/>
      <c r="T80" s="71"/>
      <c r="U80" s="71"/>
      <c r="V80" s="4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</row>
    <row r="81" spans="1:54" ht="12.75" customHeight="1">
      <c r="A81" s="78" t="s">
        <v>140</v>
      </c>
      <c r="B81" s="79" t="s">
        <v>172</v>
      </c>
      <c r="C81" s="57">
        <f t="shared" si="4"/>
        <v>15</v>
      </c>
      <c r="D81" s="102" t="str">
        <f>IF(C81&gt;'Раздел 2'!I81,"Ошибка","")</f>
        <v/>
      </c>
      <c r="E81" s="71"/>
      <c r="F81" s="71">
        <v>9</v>
      </c>
      <c r="G81" s="71">
        <v>2</v>
      </c>
      <c r="H81" s="71">
        <v>4</v>
      </c>
      <c r="I81" s="71">
        <v>0</v>
      </c>
      <c r="J81" s="71"/>
      <c r="K81" s="71"/>
      <c r="L81" s="71"/>
      <c r="M81" s="57">
        <f t="shared" si="5"/>
        <v>13</v>
      </c>
      <c r="N81" s="71"/>
      <c r="O81" s="71">
        <v>8</v>
      </c>
      <c r="P81" s="71">
        <v>1</v>
      </c>
      <c r="Q81" s="71">
        <v>4</v>
      </c>
      <c r="R81" s="71"/>
      <c r="S81" s="71"/>
      <c r="T81" s="71"/>
      <c r="U81" s="71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</row>
    <row r="82" spans="1:54">
      <c r="A82" s="78" t="s">
        <v>141</v>
      </c>
      <c r="B82" s="79" t="s">
        <v>173</v>
      </c>
      <c r="C82" s="57">
        <f t="shared" si="4"/>
        <v>57</v>
      </c>
      <c r="D82" s="102" t="str">
        <f>IF(C82&gt;'Раздел 2'!I82,"Ошибка","")</f>
        <v/>
      </c>
      <c r="E82" s="71"/>
      <c r="F82" s="71">
        <v>57</v>
      </c>
      <c r="G82" s="71"/>
      <c r="H82" s="71"/>
      <c r="I82" s="71"/>
      <c r="J82" s="71"/>
      <c r="K82" s="71"/>
      <c r="L82" s="71"/>
      <c r="M82" s="57">
        <f t="shared" si="5"/>
        <v>57</v>
      </c>
      <c r="N82" s="71"/>
      <c r="O82" s="71">
        <v>57</v>
      </c>
      <c r="P82" s="71"/>
      <c r="Q82" s="71"/>
      <c r="R82" s="71"/>
      <c r="S82" s="71"/>
      <c r="T82" s="71"/>
      <c r="U82" s="71"/>
      <c r="V82" s="4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</row>
    <row r="83" spans="1:54" ht="12.75" customHeight="1">
      <c r="A83" s="78" t="s">
        <v>142</v>
      </c>
      <c r="B83" s="79" t="s">
        <v>174</v>
      </c>
      <c r="C83" s="57">
        <f t="shared" si="4"/>
        <v>0</v>
      </c>
      <c r="D83" s="102" t="str">
        <f>IF(C83&gt;'Раздел 2'!I83,"Ошибка","")</f>
        <v/>
      </c>
      <c r="E83" s="71"/>
      <c r="F83" s="71"/>
      <c r="G83" s="71"/>
      <c r="H83" s="71"/>
      <c r="I83" s="71"/>
      <c r="J83" s="71"/>
      <c r="K83" s="71"/>
      <c r="L83" s="71"/>
      <c r="M83" s="57">
        <f t="shared" si="5"/>
        <v>0</v>
      </c>
      <c r="N83" s="71"/>
      <c r="O83" s="71"/>
      <c r="P83" s="71"/>
      <c r="Q83" s="71"/>
      <c r="R83" s="71"/>
      <c r="S83" s="71"/>
      <c r="T83" s="71"/>
      <c r="U83" s="71"/>
      <c r="V83" s="4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</row>
    <row r="84" spans="1:54" ht="12.75" customHeight="1">
      <c r="A84" s="78" t="s">
        <v>143</v>
      </c>
      <c r="B84" s="79" t="s">
        <v>175</v>
      </c>
      <c r="C84" s="57">
        <f t="shared" si="4"/>
        <v>8</v>
      </c>
      <c r="D84" s="102" t="str">
        <f>IF(C84&gt;'Раздел 2'!I84,"Ошибка","")</f>
        <v/>
      </c>
      <c r="E84" s="71"/>
      <c r="F84" s="71">
        <v>6</v>
      </c>
      <c r="G84" s="71">
        <v>2</v>
      </c>
      <c r="H84" s="71"/>
      <c r="I84" s="71"/>
      <c r="J84" s="71"/>
      <c r="K84" s="71"/>
      <c r="L84" s="71"/>
      <c r="M84" s="57">
        <f t="shared" si="5"/>
        <v>2</v>
      </c>
      <c r="N84" s="71"/>
      <c r="O84" s="71"/>
      <c r="P84" s="71">
        <v>2</v>
      </c>
      <c r="Q84" s="71"/>
      <c r="R84" s="71"/>
      <c r="S84" s="71"/>
      <c r="T84" s="71"/>
      <c r="U84" s="71"/>
      <c r="V84" s="4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</row>
    <row r="85" spans="1:54">
      <c r="A85" s="78" t="s">
        <v>144</v>
      </c>
      <c r="B85" s="79" t="s">
        <v>176</v>
      </c>
      <c r="C85" s="57">
        <f t="shared" si="4"/>
        <v>0</v>
      </c>
      <c r="D85" s="102" t="str">
        <f>IF(C85&gt;'Раздел 2'!I85,"Ошибка","")</f>
        <v/>
      </c>
      <c r="E85" s="71"/>
      <c r="F85" s="71"/>
      <c r="G85" s="71"/>
      <c r="H85" s="71"/>
      <c r="I85" s="71"/>
      <c r="J85" s="71"/>
      <c r="K85" s="71"/>
      <c r="L85" s="71"/>
      <c r="M85" s="57">
        <f t="shared" si="5"/>
        <v>0</v>
      </c>
      <c r="N85" s="71"/>
      <c r="O85" s="71"/>
      <c r="P85" s="71"/>
      <c r="Q85" s="71"/>
      <c r="R85" s="71"/>
      <c r="S85" s="71"/>
      <c r="T85" s="71"/>
      <c r="U85" s="71"/>
      <c r="V85" s="4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</row>
    <row r="86" spans="1:54">
      <c r="A86" s="78" t="s">
        <v>145</v>
      </c>
      <c r="B86" s="79" t="s">
        <v>177</v>
      </c>
      <c r="C86" s="57">
        <f t="shared" si="4"/>
        <v>0</v>
      </c>
      <c r="D86" s="102" t="str">
        <f>IF(C86&gt;'Раздел 2'!I86,"Ошибка","")</f>
        <v/>
      </c>
      <c r="E86" s="71"/>
      <c r="F86" s="71"/>
      <c r="G86" s="71"/>
      <c r="H86" s="71"/>
      <c r="I86" s="71"/>
      <c r="J86" s="71"/>
      <c r="K86" s="71"/>
      <c r="L86" s="71"/>
      <c r="M86" s="57">
        <f t="shared" si="5"/>
        <v>0</v>
      </c>
      <c r="N86" s="71"/>
      <c r="O86" s="71"/>
      <c r="P86" s="71"/>
      <c r="Q86" s="71"/>
      <c r="R86" s="71"/>
      <c r="S86" s="71"/>
      <c r="T86" s="71"/>
      <c r="U86" s="71"/>
      <c r="V86" s="4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</row>
    <row r="87" spans="1:54" ht="12.75" customHeight="1">
      <c r="A87" s="78" t="s">
        <v>146</v>
      </c>
      <c r="B87" s="79" t="s">
        <v>178</v>
      </c>
      <c r="C87" s="57">
        <f t="shared" si="4"/>
        <v>158</v>
      </c>
      <c r="D87" s="102" t="str">
        <f>IF(C87&gt;'Раздел 2'!I87,"Ошибка","")</f>
        <v/>
      </c>
      <c r="E87" s="71"/>
      <c r="F87" s="71">
        <v>100</v>
      </c>
      <c r="G87" s="71">
        <v>13</v>
      </c>
      <c r="H87" s="71">
        <v>44</v>
      </c>
      <c r="I87" s="71">
        <v>1</v>
      </c>
      <c r="J87" s="71"/>
      <c r="K87" s="71"/>
      <c r="L87" s="71"/>
      <c r="M87" s="57">
        <f t="shared" si="5"/>
        <v>109</v>
      </c>
      <c r="N87" s="71"/>
      <c r="O87" s="71">
        <v>91</v>
      </c>
      <c r="P87" s="71"/>
      <c r="Q87" s="71">
        <v>17</v>
      </c>
      <c r="R87" s="71">
        <v>1</v>
      </c>
      <c r="S87" s="71"/>
      <c r="T87" s="71"/>
      <c r="U87" s="71"/>
      <c r="V87" s="4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</row>
    <row r="88" spans="1:54" ht="12.75" customHeight="1">
      <c r="A88" s="78" t="s">
        <v>147</v>
      </c>
      <c r="B88" s="79" t="s">
        <v>179</v>
      </c>
      <c r="C88" s="57">
        <f t="shared" si="4"/>
        <v>49</v>
      </c>
      <c r="D88" s="102" t="str">
        <f>IF(C88&gt;'Раздел 2'!I88,"Ошибка","")</f>
        <v/>
      </c>
      <c r="E88" s="71">
        <v>14</v>
      </c>
      <c r="F88" s="71">
        <v>39</v>
      </c>
      <c r="G88" s="71">
        <v>3</v>
      </c>
      <c r="H88" s="71">
        <v>7</v>
      </c>
      <c r="I88" s="71">
        <v>0</v>
      </c>
      <c r="J88" s="71"/>
      <c r="K88" s="71"/>
      <c r="L88" s="71"/>
      <c r="M88" s="57">
        <f t="shared" si="5"/>
        <v>24</v>
      </c>
      <c r="N88" s="71">
        <v>13</v>
      </c>
      <c r="O88" s="71">
        <v>21</v>
      </c>
      <c r="P88" s="71">
        <v>2</v>
      </c>
      <c r="Q88" s="71">
        <v>1</v>
      </c>
      <c r="R88" s="71"/>
      <c r="S88" s="71"/>
      <c r="T88" s="71"/>
      <c r="U88" s="71"/>
      <c r="V88" s="4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</row>
    <row r="89" spans="1:54" ht="12.75" customHeight="1">
      <c r="A89" s="78" t="s">
        <v>148</v>
      </c>
      <c r="B89" s="79" t="s">
        <v>180</v>
      </c>
      <c r="C89" s="57">
        <f>SUM(F89:K89)</f>
        <v>0</v>
      </c>
      <c r="D89" s="102" t="str">
        <f>IF(C89&gt;'Раздел 2'!I89,"Ошибка","")</f>
        <v/>
      </c>
      <c r="E89" s="71"/>
      <c r="F89" s="71"/>
      <c r="G89" s="71"/>
      <c r="H89" s="71"/>
      <c r="I89" s="71"/>
      <c r="J89" s="71"/>
      <c r="K89" s="71"/>
      <c r="L89" s="71"/>
      <c r="M89" s="57">
        <f>SUM(O89:T89)</f>
        <v>0</v>
      </c>
      <c r="N89" s="71"/>
      <c r="O89" s="71"/>
      <c r="P89" s="71"/>
      <c r="Q89" s="71"/>
      <c r="R89" s="71"/>
      <c r="S89" s="71"/>
      <c r="T89" s="71"/>
      <c r="U89" s="71"/>
      <c r="V89" s="4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</row>
    <row r="90" spans="1:54" ht="15" customHeight="1">
      <c r="A90" s="78" t="s">
        <v>149</v>
      </c>
      <c r="B90" s="79" t="s">
        <v>181</v>
      </c>
      <c r="C90" s="57">
        <f t="shared" ref="C90:C105" si="6">SUM(F90:K90)</f>
        <v>1</v>
      </c>
      <c r="D90" s="102" t="str">
        <f>IF(C90&gt;'Раздел 2'!I90,"Ошибка","")</f>
        <v/>
      </c>
      <c r="E90" s="71"/>
      <c r="F90" s="71">
        <v>1</v>
      </c>
      <c r="G90" s="71"/>
      <c r="H90" s="71"/>
      <c r="I90" s="71"/>
      <c r="J90" s="71"/>
      <c r="K90" s="71"/>
      <c r="L90" s="71"/>
      <c r="M90" s="57">
        <f t="shared" ref="M90:M106" si="7">SUM(O90:T90)</f>
        <v>0</v>
      </c>
      <c r="N90" s="71"/>
      <c r="O90" s="71"/>
      <c r="P90" s="71"/>
      <c r="Q90" s="71"/>
      <c r="R90" s="71"/>
      <c r="S90" s="71"/>
      <c r="T90" s="71"/>
      <c r="U90" s="71"/>
      <c r="V90" s="4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</row>
    <row r="91" spans="1:54" ht="27" customHeight="1">
      <c r="A91" s="163" t="s">
        <v>150</v>
      </c>
      <c r="B91" s="80" t="s">
        <v>182</v>
      </c>
      <c r="C91" s="57">
        <f t="shared" si="6"/>
        <v>132</v>
      </c>
      <c r="D91" s="102" t="str">
        <f>IF(C91&gt;'Раздел 2'!I91,"Ошибка","")</f>
        <v/>
      </c>
      <c r="E91" s="71"/>
      <c r="F91" s="71">
        <v>96</v>
      </c>
      <c r="G91" s="71">
        <v>17</v>
      </c>
      <c r="H91" s="71">
        <v>19</v>
      </c>
      <c r="I91" s="71"/>
      <c r="J91" s="71"/>
      <c r="K91" s="71"/>
      <c r="L91" s="71"/>
      <c r="M91" s="57">
        <f t="shared" si="7"/>
        <v>80</v>
      </c>
      <c r="N91" s="71"/>
      <c r="O91" s="71">
        <v>46</v>
      </c>
      <c r="P91" s="71">
        <v>15</v>
      </c>
      <c r="Q91" s="71">
        <v>19</v>
      </c>
      <c r="R91" s="71"/>
      <c r="S91" s="71"/>
      <c r="T91" s="71"/>
      <c r="U91" s="71"/>
      <c r="V91" s="4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</row>
    <row r="92" spans="1:54">
      <c r="A92" s="78" t="s">
        <v>151</v>
      </c>
      <c r="B92" s="79" t="s">
        <v>183</v>
      </c>
      <c r="C92" s="57">
        <f t="shared" si="6"/>
        <v>0</v>
      </c>
      <c r="D92" s="102" t="str">
        <f>IF(C92&gt;'Раздел 2'!I92,"Ошибка","")</f>
        <v/>
      </c>
      <c r="E92" s="71"/>
      <c r="F92" s="71"/>
      <c r="G92" s="71"/>
      <c r="H92" s="71"/>
      <c r="I92" s="71"/>
      <c r="J92" s="71"/>
      <c r="K92" s="71"/>
      <c r="L92" s="71"/>
      <c r="M92" s="57">
        <f t="shared" si="7"/>
        <v>0</v>
      </c>
      <c r="N92" s="71"/>
      <c r="O92" s="71"/>
      <c r="P92" s="71"/>
      <c r="Q92" s="71"/>
      <c r="R92" s="71"/>
      <c r="S92" s="71"/>
      <c r="T92" s="71"/>
      <c r="U92" s="71"/>
      <c r="V92" s="4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</row>
    <row r="93" spans="1:54">
      <c r="A93" s="78" t="s">
        <v>152</v>
      </c>
      <c r="B93" s="79" t="s">
        <v>184</v>
      </c>
      <c r="C93" s="57">
        <f t="shared" si="6"/>
        <v>0</v>
      </c>
      <c r="D93" s="102" t="str">
        <f>IF(C93&gt;'Раздел 2'!I93,"Ошибка","")</f>
        <v/>
      </c>
      <c r="E93" s="71"/>
      <c r="F93" s="71"/>
      <c r="G93" s="71"/>
      <c r="H93" s="71"/>
      <c r="I93" s="71"/>
      <c r="J93" s="71"/>
      <c r="K93" s="71"/>
      <c r="L93" s="71"/>
      <c r="M93" s="57">
        <f t="shared" si="7"/>
        <v>0</v>
      </c>
      <c r="N93" s="71"/>
      <c r="O93" s="71"/>
      <c r="P93" s="71"/>
      <c r="Q93" s="71"/>
      <c r="R93" s="71"/>
      <c r="S93" s="71"/>
      <c r="T93" s="71"/>
      <c r="U93" s="71"/>
      <c r="V93" s="4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</row>
    <row r="94" spans="1:54">
      <c r="A94" s="78" t="s">
        <v>153</v>
      </c>
      <c r="B94" s="79" t="s">
        <v>185</v>
      </c>
      <c r="C94" s="57">
        <f t="shared" si="6"/>
        <v>401</v>
      </c>
      <c r="D94" s="102" t="str">
        <f>IF(C94&gt;'Раздел 2'!I94,"Ошибка","")</f>
        <v/>
      </c>
      <c r="E94" s="71">
        <v>246</v>
      </c>
      <c r="F94" s="71">
        <v>401</v>
      </c>
      <c r="G94" s="71"/>
      <c r="H94" s="71"/>
      <c r="I94" s="71"/>
      <c r="J94" s="71"/>
      <c r="K94" s="71"/>
      <c r="L94" s="71"/>
      <c r="M94" s="57">
        <f t="shared" si="7"/>
        <v>124</v>
      </c>
      <c r="N94" s="71">
        <v>59</v>
      </c>
      <c r="O94" s="71">
        <v>124</v>
      </c>
      <c r="P94" s="71"/>
      <c r="Q94" s="71"/>
      <c r="R94" s="71"/>
      <c r="S94" s="71"/>
      <c r="T94" s="71"/>
      <c r="U94" s="71"/>
      <c r="V94" s="4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</row>
    <row r="95" spans="1:54">
      <c r="A95" s="78" t="s">
        <v>154</v>
      </c>
      <c r="B95" s="79" t="s">
        <v>186</v>
      </c>
      <c r="C95" s="57">
        <f t="shared" si="6"/>
        <v>0</v>
      </c>
      <c r="D95" s="102" t="str">
        <f>IF(C95&gt;'Раздел 2'!I95,"Ошибка","")</f>
        <v/>
      </c>
      <c r="E95" s="71"/>
      <c r="F95" s="71"/>
      <c r="G95" s="71"/>
      <c r="H95" s="71"/>
      <c r="I95" s="71"/>
      <c r="J95" s="71"/>
      <c r="K95" s="71"/>
      <c r="L95" s="71"/>
      <c r="M95" s="57">
        <f t="shared" si="7"/>
        <v>0</v>
      </c>
      <c r="N95" s="71"/>
      <c r="O95" s="71"/>
      <c r="P95" s="71"/>
      <c r="Q95" s="71"/>
      <c r="R95" s="71"/>
      <c r="S95" s="71"/>
      <c r="T95" s="71"/>
      <c r="U95" s="71"/>
      <c r="V95" s="4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</row>
    <row r="96" spans="1:54" ht="12.75" customHeight="1">
      <c r="A96" s="78" t="s">
        <v>155</v>
      </c>
      <c r="B96" s="79" t="s">
        <v>187</v>
      </c>
      <c r="C96" s="57">
        <f t="shared" si="6"/>
        <v>20</v>
      </c>
      <c r="D96" s="102" t="str">
        <f>IF(C96&gt;'Раздел 2'!I96,"Ошибка","")</f>
        <v/>
      </c>
      <c r="E96" s="71">
        <v>20</v>
      </c>
      <c r="F96" s="71">
        <v>20</v>
      </c>
      <c r="G96" s="71"/>
      <c r="H96" s="71"/>
      <c r="I96" s="71"/>
      <c r="J96" s="71"/>
      <c r="K96" s="71"/>
      <c r="L96" s="71"/>
      <c r="M96" s="57">
        <f>SUM(O96:T96)</f>
        <v>18</v>
      </c>
      <c r="N96" s="71">
        <v>18</v>
      </c>
      <c r="O96" s="71">
        <v>18</v>
      </c>
      <c r="P96" s="71"/>
      <c r="Q96" s="71"/>
      <c r="R96" s="71"/>
      <c r="S96" s="71"/>
      <c r="T96" s="71"/>
      <c r="U96" s="71"/>
      <c r="V96" s="4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</row>
    <row r="97" spans="1:54" ht="12.75" customHeight="1">
      <c r="A97" s="78" t="s">
        <v>156</v>
      </c>
      <c r="B97" s="79" t="s">
        <v>188</v>
      </c>
      <c r="C97" s="57">
        <f t="shared" si="6"/>
        <v>30</v>
      </c>
      <c r="D97" s="102" t="str">
        <f>IF(C97&gt;'Раздел 2'!I97,"Ошибка","")</f>
        <v/>
      </c>
      <c r="E97" s="71"/>
      <c r="F97" s="71">
        <v>25</v>
      </c>
      <c r="G97" s="71"/>
      <c r="H97" s="71">
        <v>5</v>
      </c>
      <c r="I97" s="71"/>
      <c r="J97" s="71"/>
      <c r="K97" s="71"/>
      <c r="L97" s="71"/>
      <c r="M97" s="57">
        <f t="shared" si="7"/>
        <v>25</v>
      </c>
      <c r="N97" s="71"/>
      <c r="O97" s="71">
        <v>25</v>
      </c>
      <c r="P97" s="71"/>
      <c r="Q97" s="71"/>
      <c r="R97" s="71"/>
      <c r="S97" s="71"/>
      <c r="T97" s="71"/>
      <c r="U97" s="71"/>
      <c r="V97" s="4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</row>
    <row r="98" spans="1:54" ht="12.75" customHeight="1">
      <c r="A98" s="78" t="s">
        <v>157</v>
      </c>
      <c r="B98" s="79" t="s">
        <v>189</v>
      </c>
      <c r="C98" s="57">
        <f t="shared" si="6"/>
        <v>12</v>
      </c>
      <c r="D98" s="102" t="str">
        <f>IF(C98&gt;'Раздел 2'!I98,"Ошибка","")</f>
        <v/>
      </c>
      <c r="E98" s="71"/>
      <c r="F98" s="71">
        <v>12</v>
      </c>
      <c r="G98" s="71"/>
      <c r="H98" s="71"/>
      <c r="I98" s="71"/>
      <c r="J98" s="71"/>
      <c r="K98" s="71"/>
      <c r="L98" s="71"/>
      <c r="M98" s="57">
        <f t="shared" si="7"/>
        <v>12</v>
      </c>
      <c r="N98" s="71"/>
      <c r="O98" s="71">
        <v>12</v>
      </c>
      <c r="P98" s="71"/>
      <c r="Q98" s="71"/>
      <c r="R98" s="71"/>
      <c r="S98" s="71"/>
      <c r="T98" s="71"/>
      <c r="U98" s="71"/>
      <c r="V98" s="4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</row>
    <row r="99" spans="1:54" ht="24" customHeight="1">
      <c r="A99" s="78" t="s">
        <v>158</v>
      </c>
      <c r="B99" s="80" t="s">
        <v>190</v>
      </c>
      <c r="C99" s="57">
        <f t="shared" si="6"/>
        <v>181</v>
      </c>
      <c r="D99" s="102" t="str">
        <f>IF(C99&gt;'Раздел 2'!I99,"Ошибка","")</f>
        <v/>
      </c>
      <c r="E99" s="71">
        <v>41</v>
      </c>
      <c r="F99" s="71">
        <v>153</v>
      </c>
      <c r="G99" s="71">
        <v>10</v>
      </c>
      <c r="H99" s="71">
        <v>16</v>
      </c>
      <c r="I99" s="71">
        <v>2</v>
      </c>
      <c r="J99" s="71"/>
      <c r="K99" s="71"/>
      <c r="L99" s="71"/>
      <c r="M99" s="57">
        <f t="shared" si="7"/>
        <v>119</v>
      </c>
      <c r="N99" s="71">
        <v>31</v>
      </c>
      <c r="O99" s="71">
        <v>96</v>
      </c>
      <c r="P99" s="71">
        <v>10</v>
      </c>
      <c r="Q99" s="71">
        <v>11</v>
      </c>
      <c r="R99" s="71">
        <v>2</v>
      </c>
      <c r="S99" s="71"/>
      <c r="T99" s="71"/>
      <c r="U99" s="71"/>
      <c r="V99" s="4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</row>
    <row r="100" spans="1:54">
      <c r="A100" s="78" t="s">
        <v>159</v>
      </c>
      <c r="B100" s="79" t="s">
        <v>191</v>
      </c>
      <c r="C100" s="57">
        <f t="shared" si="6"/>
        <v>197</v>
      </c>
      <c r="D100" s="102" t="str">
        <f>IF(C100&gt;'Раздел 2'!I100,"Ошибка","")</f>
        <v/>
      </c>
      <c r="E100" s="71">
        <v>148</v>
      </c>
      <c r="F100" s="71">
        <v>189</v>
      </c>
      <c r="G100" s="71">
        <v>8</v>
      </c>
      <c r="H100" s="71"/>
      <c r="I100" s="71"/>
      <c r="J100" s="71"/>
      <c r="K100" s="71"/>
      <c r="L100" s="71"/>
      <c r="M100" s="57">
        <f t="shared" si="7"/>
        <v>42</v>
      </c>
      <c r="N100" s="71"/>
      <c r="O100" s="71">
        <v>42</v>
      </c>
      <c r="P100" s="71"/>
      <c r="Q100" s="71"/>
      <c r="R100" s="71"/>
      <c r="S100" s="71"/>
      <c r="T100" s="71"/>
      <c r="U100" s="71"/>
      <c r="V100" s="4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</row>
    <row r="101" spans="1:54" ht="12.75" customHeight="1">
      <c r="A101" s="78" t="s">
        <v>160</v>
      </c>
      <c r="B101" s="79" t="s">
        <v>192</v>
      </c>
      <c r="C101" s="57">
        <f t="shared" si="6"/>
        <v>0</v>
      </c>
      <c r="D101" s="102" t="str">
        <f>IF(C101&gt;'Раздел 2'!I101,"Ошибка","")</f>
        <v/>
      </c>
      <c r="E101" s="71"/>
      <c r="F101" s="71"/>
      <c r="G101" s="71"/>
      <c r="H101" s="71"/>
      <c r="I101" s="71"/>
      <c r="J101" s="71"/>
      <c r="K101" s="71"/>
      <c r="L101" s="71"/>
      <c r="M101" s="57">
        <f t="shared" si="7"/>
        <v>0</v>
      </c>
      <c r="N101" s="71"/>
      <c r="O101" s="71"/>
      <c r="P101" s="71"/>
      <c r="Q101" s="71"/>
      <c r="R101" s="71"/>
      <c r="S101" s="71"/>
      <c r="T101" s="71"/>
      <c r="U101" s="71"/>
      <c r="V101" s="4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</row>
    <row r="102" spans="1:54" ht="13.5" customHeight="1">
      <c r="A102" s="78" t="s">
        <v>161</v>
      </c>
      <c r="B102" s="79" t="s">
        <v>193</v>
      </c>
      <c r="C102" s="57">
        <f t="shared" si="6"/>
        <v>0</v>
      </c>
      <c r="D102" s="102" t="str">
        <f>IF(C102&gt;'Раздел 2'!I102,"Ошибка","")</f>
        <v/>
      </c>
      <c r="E102" s="71"/>
      <c r="F102" s="71"/>
      <c r="G102" s="71"/>
      <c r="H102" s="71"/>
      <c r="I102" s="71"/>
      <c r="J102" s="71"/>
      <c r="K102" s="71"/>
      <c r="L102" s="71"/>
      <c r="M102" s="57">
        <f t="shared" si="7"/>
        <v>0</v>
      </c>
      <c r="N102" s="71"/>
      <c r="O102" s="71"/>
      <c r="P102" s="71"/>
      <c r="Q102" s="71"/>
      <c r="R102" s="71"/>
      <c r="S102" s="71"/>
      <c r="T102" s="71"/>
      <c r="U102" s="71"/>
      <c r="V102" s="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</row>
    <row r="103" spans="1:54" ht="24" customHeight="1">
      <c r="A103" s="78" t="s">
        <v>162</v>
      </c>
      <c r="B103" s="80" t="s">
        <v>194</v>
      </c>
      <c r="C103" s="57">
        <f t="shared" si="6"/>
        <v>0</v>
      </c>
      <c r="D103" s="102" t="str">
        <f>IF(C103&gt;'Раздел 2'!I103,"Ошибка","")</f>
        <v/>
      </c>
      <c r="E103" s="71"/>
      <c r="F103" s="71"/>
      <c r="G103" s="71"/>
      <c r="H103" s="71"/>
      <c r="I103" s="71"/>
      <c r="J103" s="71"/>
      <c r="K103" s="71"/>
      <c r="L103" s="71"/>
      <c r="M103" s="57">
        <f t="shared" si="7"/>
        <v>0</v>
      </c>
      <c r="N103" s="71"/>
      <c r="O103" s="71"/>
      <c r="P103" s="71"/>
      <c r="Q103" s="71"/>
      <c r="R103" s="71"/>
      <c r="S103" s="71"/>
      <c r="T103" s="71"/>
      <c r="U103" s="71"/>
      <c r="V103" s="4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</row>
    <row r="104" spans="1:54" ht="26.25" customHeight="1">
      <c r="A104" s="78" t="s">
        <v>195</v>
      </c>
      <c r="B104" s="80" t="s">
        <v>196</v>
      </c>
      <c r="C104" s="57">
        <f t="shared" si="6"/>
        <v>112</v>
      </c>
      <c r="D104" s="102" t="str">
        <f>IF(C104&gt;'Раздел 2'!I104,"Ошибка","")</f>
        <v/>
      </c>
      <c r="E104" s="71"/>
      <c r="F104" s="71">
        <v>96</v>
      </c>
      <c r="G104" s="71">
        <v>13</v>
      </c>
      <c r="H104" s="71">
        <v>3</v>
      </c>
      <c r="I104" s="71"/>
      <c r="J104" s="71"/>
      <c r="K104" s="71"/>
      <c r="L104" s="71"/>
      <c r="M104" s="57">
        <f t="shared" si="7"/>
        <v>11</v>
      </c>
      <c r="N104" s="71"/>
      <c r="O104" s="71">
        <v>9</v>
      </c>
      <c r="P104" s="71">
        <v>1</v>
      </c>
      <c r="Q104" s="71">
        <v>1</v>
      </c>
      <c r="R104" s="71"/>
      <c r="S104" s="71"/>
      <c r="T104" s="71"/>
      <c r="U104" s="71"/>
      <c r="V104" s="4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</row>
    <row r="105" spans="1:54" ht="26.25" thickBot="1">
      <c r="A105" s="190" t="s">
        <v>197</v>
      </c>
      <c r="B105" s="191" t="s">
        <v>198</v>
      </c>
      <c r="C105" s="56">
        <f t="shared" si="6"/>
        <v>76</v>
      </c>
      <c r="D105" s="135" t="str">
        <f>IF(C105&gt;'Раздел 2'!I105,"Ошибка","")</f>
        <v/>
      </c>
      <c r="E105" s="53">
        <v>56</v>
      </c>
      <c r="F105" s="53">
        <v>41</v>
      </c>
      <c r="G105" s="53">
        <v>19</v>
      </c>
      <c r="H105" s="53">
        <v>16</v>
      </c>
      <c r="I105" s="53"/>
      <c r="J105" s="53"/>
      <c r="K105" s="53"/>
      <c r="L105" s="53"/>
      <c r="M105" s="56">
        <f t="shared" si="7"/>
        <v>39</v>
      </c>
      <c r="N105" s="53">
        <v>23</v>
      </c>
      <c r="O105" s="53">
        <v>30</v>
      </c>
      <c r="P105" s="53">
        <v>2</v>
      </c>
      <c r="Q105" s="53">
        <v>7</v>
      </c>
      <c r="R105" s="53"/>
      <c r="S105" s="53"/>
      <c r="T105" s="53"/>
      <c r="U105" s="53"/>
      <c r="V105" s="4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</row>
    <row r="106" spans="1:54" ht="12.75" customHeight="1">
      <c r="A106" s="124" t="s">
        <v>263</v>
      </c>
      <c r="B106" s="188" t="s">
        <v>200</v>
      </c>
      <c r="C106" s="54">
        <f>SUM(F106:K106)</f>
        <v>903</v>
      </c>
      <c r="D106" s="189" t="str">
        <f>IF(C106&gt;'Раздел 2'!I106,"Ошибка","")</f>
        <v/>
      </c>
      <c r="E106" s="71"/>
      <c r="F106" s="71">
        <v>677</v>
      </c>
      <c r="G106" s="71">
        <v>121</v>
      </c>
      <c r="H106" s="71">
        <v>104</v>
      </c>
      <c r="I106" s="71">
        <v>1</v>
      </c>
      <c r="J106" s="71"/>
      <c r="K106" s="71"/>
      <c r="L106" s="71"/>
      <c r="M106" s="55">
        <f t="shared" si="7"/>
        <v>562</v>
      </c>
      <c r="N106" s="71"/>
      <c r="O106" s="71">
        <v>475</v>
      </c>
      <c r="P106" s="71">
        <v>40</v>
      </c>
      <c r="Q106" s="71">
        <v>45</v>
      </c>
      <c r="R106" s="71">
        <v>2</v>
      </c>
      <c r="S106" s="71"/>
      <c r="T106" s="71"/>
      <c r="U106" s="71"/>
      <c r="V106" s="4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</row>
    <row r="107" spans="1:54">
      <c r="A107" s="117" t="s">
        <v>205</v>
      </c>
      <c r="B107" s="165" t="s">
        <v>264</v>
      </c>
      <c r="C107" s="57">
        <f>SUM(F107:K107)</f>
        <v>0</v>
      </c>
      <c r="D107" s="168" t="str">
        <f>IF(C107&gt;'Раздел 2'!I107,"Ошибка","")</f>
        <v/>
      </c>
      <c r="E107" s="71"/>
      <c r="F107" s="71"/>
      <c r="G107" s="71"/>
      <c r="H107" s="71"/>
      <c r="I107" s="71"/>
      <c r="J107" s="71"/>
      <c r="K107" s="71"/>
      <c r="L107" s="71"/>
      <c r="M107" s="57">
        <f>SUM(O107:T107)</f>
        <v>0</v>
      </c>
      <c r="N107" s="71"/>
      <c r="O107" s="71"/>
      <c r="P107" s="71"/>
      <c r="Q107" s="71"/>
      <c r="R107" s="71"/>
      <c r="S107" s="71"/>
      <c r="T107" s="71"/>
      <c r="U107" s="71"/>
      <c r="V107" s="4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</row>
    <row r="108" spans="1:54">
      <c r="A108" s="117" t="s">
        <v>201</v>
      </c>
      <c r="B108" s="165" t="s">
        <v>265</v>
      </c>
      <c r="C108" s="57">
        <f>SUM(F108:K108)</f>
        <v>0</v>
      </c>
      <c r="D108" s="102" t="str">
        <f>IF(C108&gt;'Раздел 2'!I108,"Ошибка","")</f>
        <v/>
      </c>
      <c r="E108" s="71"/>
      <c r="F108" s="71"/>
      <c r="G108" s="71"/>
      <c r="H108" s="71"/>
      <c r="I108" s="71"/>
      <c r="J108" s="71"/>
      <c r="K108" s="71"/>
      <c r="L108" s="71"/>
      <c r="M108" s="57">
        <f>SUM(O108:T108)</f>
        <v>0</v>
      </c>
      <c r="N108" s="71"/>
      <c r="O108" s="71"/>
      <c r="P108" s="71"/>
      <c r="Q108" s="71"/>
      <c r="R108" s="71"/>
      <c r="S108" s="71"/>
      <c r="T108" s="71"/>
      <c r="U108" s="71"/>
      <c r="V108" s="4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</row>
    <row r="109" spans="1:54" ht="12.75" customHeight="1">
      <c r="A109" s="117" t="s">
        <v>262</v>
      </c>
      <c r="B109" s="165" t="s">
        <v>202</v>
      </c>
      <c r="C109" s="57">
        <f>SUM(F109:K109)</f>
        <v>811</v>
      </c>
      <c r="D109" s="102" t="str">
        <f>IF(C109&gt;'Раздел 2'!I109,"Ошибка","")</f>
        <v/>
      </c>
      <c r="E109" s="71"/>
      <c r="F109" s="71">
        <v>626</v>
      </c>
      <c r="G109" s="71">
        <v>145</v>
      </c>
      <c r="H109" s="71">
        <v>38</v>
      </c>
      <c r="I109" s="71">
        <v>2</v>
      </c>
      <c r="J109" s="71"/>
      <c r="K109" s="71"/>
      <c r="L109" s="71"/>
      <c r="M109" s="57">
        <f>SUM(O109:T109)</f>
        <v>101</v>
      </c>
      <c r="N109" s="71"/>
      <c r="O109" s="71">
        <v>80</v>
      </c>
      <c r="P109" s="71">
        <v>11</v>
      </c>
      <c r="Q109" s="71">
        <v>10</v>
      </c>
      <c r="R109" s="71"/>
      <c r="S109" s="71"/>
      <c r="T109" s="71"/>
      <c r="U109" s="71"/>
      <c r="V109" s="4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</row>
    <row r="110" spans="1:54" ht="54" customHeight="1" thickBot="1">
      <c r="A110" s="186" t="s">
        <v>365</v>
      </c>
      <c r="B110" s="187" t="s">
        <v>203</v>
      </c>
      <c r="C110" s="56">
        <f>SUM(F110:K110)</f>
        <v>3980</v>
      </c>
      <c r="D110" s="135" t="str">
        <f>IF(C110&gt;'Раздел 2'!I110,"Ошибка","")</f>
        <v/>
      </c>
      <c r="E110" s="53">
        <v>2265</v>
      </c>
      <c r="F110" s="53">
        <v>3564</v>
      </c>
      <c r="G110" s="53">
        <v>289</v>
      </c>
      <c r="H110" s="53">
        <v>109</v>
      </c>
      <c r="I110" s="53">
        <v>16</v>
      </c>
      <c r="J110" s="53">
        <v>2</v>
      </c>
      <c r="K110" s="53"/>
      <c r="L110" s="53">
        <v>1</v>
      </c>
      <c r="M110" s="56">
        <f>SUM(O110:T110)</f>
        <v>1604</v>
      </c>
      <c r="N110" s="53">
        <v>597</v>
      </c>
      <c r="O110" s="53">
        <v>1472</v>
      </c>
      <c r="P110" s="53">
        <v>52</v>
      </c>
      <c r="Q110" s="53">
        <v>70</v>
      </c>
      <c r="R110" s="53">
        <v>10</v>
      </c>
      <c r="S110" s="53"/>
      <c r="T110" s="53"/>
      <c r="U110" s="53"/>
      <c r="V110" s="4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</row>
    <row r="111" spans="1:54" ht="11.25" customHeight="1">
      <c r="A111" s="166"/>
      <c r="B111" s="167"/>
      <c r="C111" s="183" t="str">
        <f>IF(C113=C112," ","Неверно")</f>
        <v xml:space="preserve"> </v>
      </c>
      <c r="D111" s="173"/>
      <c r="E111" s="184" t="str">
        <f t="shared" ref="E111:U111" si="8">IF(E113=E112," ","Неверно")</f>
        <v xml:space="preserve"> </v>
      </c>
      <c r="F111" s="184" t="str">
        <f t="shared" si="8"/>
        <v xml:space="preserve"> </v>
      </c>
      <c r="G111" s="184" t="str">
        <f t="shared" si="8"/>
        <v xml:space="preserve"> </v>
      </c>
      <c r="H111" s="184" t="str">
        <f t="shared" si="8"/>
        <v xml:space="preserve"> </v>
      </c>
      <c r="I111" s="184" t="str">
        <f t="shared" si="8"/>
        <v xml:space="preserve"> </v>
      </c>
      <c r="J111" s="184" t="str">
        <f t="shared" si="8"/>
        <v xml:space="preserve"> </v>
      </c>
      <c r="K111" s="184" t="str">
        <f t="shared" si="8"/>
        <v/>
      </c>
      <c r="L111" s="184" t="str">
        <f t="shared" si="8"/>
        <v xml:space="preserve"> </v>
      </c>
      <c r="M111" s="184" t="str">
        <f t="shared" si="8"/>
        <v xml:space="preserve"> </v>
      </c>
      <c r="N111" s="184" t="str">
        <f t="shared" si="8"/>
        <v xml:space="preserve"> </v>
      </c>
      <c r="O111" s="184" t="str">
        <f t="shared" si="8"/>
        <v xml:space="preserve"> </v>
      </c>
      <c r="P111" s="184" t="str">
        <f t="shared" si="8"/>
        <v xml:space="preserve"> </v>
      </c>
      <c r="Q111" s="184" t="str">
        <f t="shared" si="8"/>
        <v xml:space="preserve"> </v>
      </c>
      <c r="R111" s="184" t="str">
        <f t="shared" si="8"/>
        <v xml:space="preserve"> </v>
      </c>
      <c r="S111" s="184" t="str">
        <f t="shared" si="8"/>
        <v/>
      </c>
      <c r="T111" s="184" t="str">
        <f t="shared" si="8"/>
        <v/>
      </c>
      <c r="U111" s="184" t="str">
        <f t="shared" si="8"/>
        <v/>
      </c>
      <c r="V111" s="169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</row>
    <row r="112" spans="1:54" ht="9.75" hidden="1" customHeight="1">
      <c r="A112" s="170" t="s">
        <v>367</v>
      </c>
      <c r="B112" s="87"/>
      <c r="C112" s="171">
        <f t="shared" ref="C112:U112" si="9">SUM(C106:C110)</f>
        <v>5694</v>
      </c>
      <c r="D112" s="172"/>
      <c r="E112" s="171">
        <f t="shared" si="9"/>
        <v>2265</v>
      </c>
      <c r="F112" s="171">
        <f t="shared" si="9"/>
        <v>4867</v>
      </c>
      <c r="G112" s="171">
        <f t="shared" si="9"/>
        <v>555</v>
      </c>
      <c r="H112" s="171">
        <f t="shared" si="9"/>
        <v>251</v>
      </c>
      <c r="I112" s="171">
        <f t="shared" si="9"/>
        <v>19</v>
      </c>
      <c r="J112" s="171">
        <f t="shared" si="9"/>
        <v>2</v>
      </c>
      <c r="K112" s="171">
        <f t="shared" si="9"/>
        <v>0</v>
      </c>
      <c r="L112" s="171">
        <f t="shared" si="9"/>
        <v>1</v>
      </c>
      <c r="M112" s="171">
        <f t="shared" si="9"/>
        <v>2267</v>
      </c>
      <c r="N112" s="171">
        <f t="shared" si="9"/>
        <v>597</v>
      </c>
      <c r="O112" s="171">
        <f t="shared" si="9"/>
        <v>2027</v>
      </c>
      <c r="P112" s="171">
        <f t="shared" si="9"/>
        <v>103</v>
      </c>
      <c r="Q112" s="171">
        <f t="shared" si="9"/>
        <v>125</v>
      </c>
      <c r="R112" s="171">
        <f t="shared" si="9"/>
        <v>12</v>
      </c>
      <c r="S112" s="171">
        <f t="shared" si="9"/>
        <v>0</v>
      </c>
      <c r="T112" s="171">
        <f t="shared" si="9"/>
        <v>0</v>
      </c>
      <c r="U112" s="171">
        <f t="shared" si="9"/>
        <v>0</v>
      </c>
      <c r="V112" s="169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</row>
    <row r="113" spans="1:54" ht="13.5" thickBot="1">
      <c r="A113" s="88" t="s">
        <v>199</v>
      </c>
      <c r="B113" s="89" t="s">
        <v>266</v>
      </c>
      <c r="C113" s="56">
        <f>SUM(C7:C105)</f>
        <v>5694</v>
      </c>
      <c r="D113" s="135" t="str">
        <f>IF(C113&gt;'Раздел 2'!I113,"Ошибка","")</f>
        <v/>
      </c>
      <c r="E113" s="56">
        <f>SUM(E7:E105)</f>
        <v>2265</v>
      </c>
      <c r="F113" s="56">
        <f t="shared" ref="F113:U113" si="10">SUM(F7:F105)</f>
        <v>4867</v>
      </c>
      <c r="G113" s="56">
        <f t="shared" si="10"/>
        <v>555</v>
      </c>
      <c r="H113" s="56">
        <f t="shared" si="10"/>
        <v>251</v>
      </c>
      <c r="I113" s="56">
        <f t="shared" si="10"/>
        <v>19</v>
      </c>
      <c r="J113" s="56">
        <f t="shared" si="10"/>
        <v>2</v>
      </c>
      <c r="K113" s="56">
        <f t="shared" si="10"/>
        <v>0</v>
      </c>
      <c r="L113" s="56">
        <f t="shared" si="10"/>
        <v>1</v>
      </c>
      <c r="M113" s="56">
        <f t="shared" si="10"/>
        <v>2267</v>
      </c>
      <c r="N113" s="56">
        <f t="shared" si="10"/>
        <v>597</v>
      </c>
      <c r="O113" s="56">
        <f t="shared" si="10"/>
        <v>2027</v>
      </c>
      <c r="P113" s="56">
        <f t="shared" si="10"/>
        <v>103</v>
      </c>
      <c r="Q113" s="56">
        <f t="shared" si="10"/>
        <v>125</v>
      </c>
      <c r="R113" s="56">
        <f t="shared" si="10"/>
        <v>12</v>
      </c>
      <c r="S113" s="56">
        <f t="shared" si="10"/>
        <v>0</v>
      </c>
      <c r="T113" s="56">
        <f t="shared" si="10"/>
        <v>0</v>
      </c>
      <c r="U113" s="56">
        <f t="shared" si="10"/>
        <v>0</v>
      </c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</row>
    <row r="114" spans="1:5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t="e">
        <f>#REF!-#REF!</f>
        <v>#REF!</v>
      </c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</row>
    <row r="115" spans="1:5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</row>
    <row r="116" spans="1:5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</row>
    <row r="117" spans="1:5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W117" s="25"/>
      <c r="X117" s="25"/>
      <c r="Y117" s="18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</row>
    <row r="118" spans="1:5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</row>
    <row r="119" spans="1:5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</row>
    <row r="120" spans="1:5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</row>
    <row r="121" spans="1:5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</row>
    <row r="122" spans="1:5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</row>
    <row r="123" spans="1:5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</row>
    <row r="124" spans="1:5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</row>
    <row r="125" spans="1:5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</row>
    <row r="126" spans="1:5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</row>
    <row r="127" spans="1:5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</row>
    <row r="128" spans="1:5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</row>
    <row r="129" spans="1:5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</row>
    <row r="130" spans="1:5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</row>
    <row r="131" spans="1:5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</row>
    <row r="132" spans="1:54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</row>
    <row r="133" spans="1:54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</row>
    <row r="134" spans="1:5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</row>
    <row r="135" spans="1:54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</row>
    <row r="136" spans="1:5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</row>
    <row r="137" spans="1:54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</row>
    <row r="138" spans="1:54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</row>
    <row r="139" spans="1:54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</row>
    <row r="140" spans="1:54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</row>
    <row r="141" spans="1:54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</row>
    <row r="142" spans="1:5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</row>
    <row r="143" spans="1:54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</row>
    <row r="144" spans="1:5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</row>
    <row r="145" spans="1:5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</row>
    <row r="146" spans="1:54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</row>
    <row r="147" spans="1:54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</row>
    <row r="148" spans="1:54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</row>
    <row r="149" spans="1:54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</row>
    <row r="150" spans="1:5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</row>
    <row r="151" spans="1:54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</row>
    <row r="152" spans="1:54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</row>
    <row r="153" spans="1:54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</row>
    <row r="154" spans="1:5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</row>
    <row r="155" spans="1:5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</row>
    <row r="156" spans="1:54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</row>
    <row r="157" spans="1:54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</row>
    <row r="158" spans="1:54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</row>
    <row r="159" spans="1:54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</row>
    <row r="160" spans="1:5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</row>
    <row r="161" spans="1:54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</row>
    <row r="162" spans="1:54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</row>
    <row r="163" spans="1:54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</row>
    <row r="164" spans="1:54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</row>
    <row r="165" spans="1:54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</row>
    <row r="166" spans="1:54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</row>
    <row r="167" spans="1:54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</row>
    <row r="168" spans="1:54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</row>
    <row r="169" spans="1:54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</row>
    <row r="170" spans="1:54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</row>
    <row r="171" spans="1:54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</row>
    <row r="172" spans="1:54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</row>
    <row r="173" spans="1:54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</row>
    <row r="174" spans="1:54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</row>
    <row r="175" spans="1:54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</row>
    <row r="176" spans="1:54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</row>
    <row r="177" spans="1:54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</row>
    <row r="178" spans="1:54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</row>
    <row r="179" spans="1:54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</row>
    <row r="180" spans="1:54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</row>
    <row r="181" spans="1:54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</row>
    <row r="182" spans="1:54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</row>
    <row r="183" spans="1:54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</row>
    <row r="184" spans="1:54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</row>
    <row r="185" spans="1:54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</row>
    <row r="186" spans="1:54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</row>
    <row r="187" spans="1:54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</row>
    <row r="188" spans="1:54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</row>
    <row r="189" spans="1:54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</row>
    <row r="190" spans="1:54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</row>
    <row r="191" spans="1:54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</row>
    <row r="192" spans="1:54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</row>
    <row r="193" spans="1:54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</row>
    <row r="194" spans="1:54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</row>
    <row r="195" spans="1:54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</row>
    <row r="196" spans="1:54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</row>
    <row r="197" spans="1:54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</row>
    <row r="198" spans="1:54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</row>
    <row r="199" spans="1:54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</row>
    <row r="200" spans="1:54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</row>
    <row r="201" spans="1:54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</row>
    <row r="202" spans="1:54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</row>
    <row r="203" spans="1:54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</row>
    <row r="204" spans="1:54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</row>
    <row r="205" spans="1:54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</row>
    <row r="206" spans="1:54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</row>
    <row r="207" spans="1:54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</row>
    <row r="208" spans="1:54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</row>
    <row r="209" spans="1:54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</row>
    <row r="210" spans="1:54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</row>
    <row r="211" spans="1:54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</row>
    <row r="212" spans="1:54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</row>
    <row r="213" spans="1:54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</row>
    <row r="214" spans="1:54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</row>
    <row r="215" spans="1:54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</row>
    <row r="216" spans="1:54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</row>
    <row r="217" spans="1:54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</row>
    <row r="218" spans="1:54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</row>
    <row r="219" spans="1:54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</row>
    <row r="220" spans="1:54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</row>
    <row r="221" spans="1:54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</row>
    <row r="222" spans="1:54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</row>
    <row r="223" spans="1:54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</row>
    <row r="224" spans="1:54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</row>
    <row r="225" spans="1:54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</row>
    <row r="226" spans="1:54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</row>
    <row r="227" spans="1:54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</row>
    <row r="228" spans="1:54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</row>
    <row r="229" spans="1:54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</row>
    <row r="230" spans="1:54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</row>
    <row r="231" spans="1:54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</row>
    <row r="232" spans="1:54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</row>
    <row r="233" spans="1:54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</row>
    <row r="234" spans="1:54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</row>
    <row r="235" spans="1:54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</row>
    <row r="236" spans="1:54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</row>
    <row r="237" spans="1:54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</row>
    <row r="238" spans="1:54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</row>
    <row r="239" spans="1:54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</row>
    <row r="240" spans="1:54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</row>
    <row r="241" spans="1:54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</row>
    <row r="242" spans="1:54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</row>
    <row r="243" spans="1:54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</row>
    <row r="244" spans="1:54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</row>
    <row r="245" spans="1:54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</row>
    <row r="246" spans="1:54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</row>
    <row r="247" spans="1:54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</row>
    <row r="248" spans="1:54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</row>
    <row r="249" spans="1:54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</row>
    <row r="250" spans="1:54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</row>
    <row r="251" spans="1:54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</row>
    <row r="252" spans="1:54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</row>
    <row r="253" spans="1:54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</row>
    <row r="254" spans="1:54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</row>
    <row r="255" spans="1:54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</row>
    <row r="256" spans="1:54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</row>
    <row r="257" spans="1:54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</row>
    <row r="258" spans="1:54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</row>
    <row r="259" spans="1:54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</row>
    <row r="260" spans="1:54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</row>
    <row r="261" spans="1:54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</row>
    <row r="262" spans="1:54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</row>
    <row r="263" spans="1:54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</row>
    <row r="264" spans="1:54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</row>
    <row r="265" spans="1:54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</row>
    <row r="266" spans="1:54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</row>
    <row r="267" spans="1:54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</row>
    <row r="268" spans="1:54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</row>
    <row r="269" spans="1:54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</row>
    <row r="270" spans="1:54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</row>
    <row r="271" spans="1:54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</row>
    <row r="272" spans="1:54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</row>
    <row r="273" spans="1:54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</row>
    <row r="274" spans="1:5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</row>
    <row r="275" spans="1:54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</row>
    <row r="276" spans="1:54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</row>
    <row r="277" spans="1:54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</row>
    <row r="278" spans="1:54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</row>
    <row r="279" spans="1:54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</row>
    <row r="280" spans="1:54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</row>
    <row r="281" spans="1:54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</row>
    <row r="282" spans="1:54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</row>
    <row r="283" spans="1:54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</row>
    <row r="284" spans="1:54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</row>
    <row r="285" spans="1:54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</row>
    <row r="286" spans="1:54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</row>
    <row r="287" spans="1:54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</row>
    <row r="288" spans="1:54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</row>
    <row r="289" spans="1:54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</row>
    <row r="290" spans="1:54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</row>
    <row r="291" spans="1:54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</row>
    <row r="292" spans="1:54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</row>
    <row r="293" spans="1:54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</row>
    <row r="294" spans="1:54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</row>
    <row r="295" spans="1:54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</row>
    <row r="296" spans="1:54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</row>
    <row r="297" spans="1:54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</row>
    <row r="298" spans="1:54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</row>
    <row r="299" spans="1:54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</row>
    <row r="300" spans="1:54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</row>
    <row r="301" spans="1:54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</row>
    <row r="302" spans="1:54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</row>
    <row r="303" spans="1:54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</row>
    <row r="304" spans="1:54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</row>
    <row r="305" spans="1:54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</row>
    <row r="306" spans="1:54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</row>
    <row r="307" spans="1:54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</row>
    <row r="308" spans="1:54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</row>
    <row r="309" spans="1:54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</row>
    <row r="310" spans="1:54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</row>
    <row r="311" spans="1:54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</row>
    <row r="312" spans="1:54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</row>
    <row r="313" spans="1:54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</row>
    <row r="314" spans="1:54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</row>
    <row r="315" spans="1:54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</row>
    <row r="316" spans="1:54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</row>
    <row r="317" spans="1:54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</row>
    <row r="318" spans="1:54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</row>
    <row r="319" spans="1:54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</row>
    <row r="320" spans="1:54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</row>
    <row r="321" spans="1:54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</row>
    <row r="322" spans="1:54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</row>
    <row r="323" spans="1:54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</row>
    <row r="324" spans="1:54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</row>
    <row r="325" spans="1:54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</row>
    <row r="326" spans="1:54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</row>
    <row r="327" spans="1:54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</row>
    <row r="328" spans="1:54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</row>
    <row r="329" spans="1:54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</row>
    <row r="330" spans="1:54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</row>
    <row r="331" spans="1:54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</row>
    <row r="332" spans="1:54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</row>
    <row r="333" spans="1:54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</row>
    <row r="334" spans="1:54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</row>
    <row r="335" spans="1:54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</row>
    <row r="336" spans="1:54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</row>
    <row r="337" spans="1:54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</row>
    <row r="338" spans="1:54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</row>
    <row r="339" spans="1:54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</row>
    <row r="340" spans="1:54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</row>
    <row r="341" spans="1:54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</row>
    <row r="342" spans="1:54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</row>
    <row r="343" spans="1:54">
      <c r="W343" s="25"/>
      <c r="X343" s="25"/>
    </row>
  </sheetData>
  <sheetProtection sheet="1" objects="1" scenarios="1" selectLockedCells="1"/>
  <mergeCells count="24">
    <mergeCell ref="S4:S5"/>
    <mergeCell ref="T4:T5"/>
    <mergeCell ref="U4:U5"/>
    <mergeCell ref="N4:N5"/>
    <mergeCell ref="O4:O5"/>
    <mergeCell ref="P4:P5"/>
    <mergeCell ref="Q4:Q5"/>
    <mergeCell ref="R4:R5"/>
    <mergeCell ref="C6:D6"/>
    <mergeCell ref="A1:U2"/>
    <mergeCell ref="C3:L3"/>
    <mergeCell ref="M3:U3"/>
    <mergeCell ref="C4:D5"/>
    <mergeCell ref="E4:E5"/>
    <mergeCell ref="A3:A5"/>
    <mergeCell ref="B3:B5"/>
    <mergeCell ref="F4:F5"/>
    <mergeCell ref="G4:G5"/>
    <mergeCell ref="H4:H5"/>
    <mergeCell ref="I4:I5"/>
    <mergeCell ref="J4:J5"/>
    <mergeCell ref="K4:K5"/>
    <mergeCell ref="L4:L5"/>
    <mergeCell ref="M4:M5"/>
  </mergeCells>
  <phoneticPr fontId="5" type="noConversion"/>
  <conditionalFormatting sqref="B8">
    <cfRule type="containsText" dxfId="27" priority="13" operator="containsText" text="Ошибка">
      <formula>NOT(ISERROR(SEARCH("Ошибка",B8)))</formula>
    </cfRule>
  </conditionalFormatting>
  <conditionalFormatting sqref="D7:D31">
    <cfRule type="containsText" dxfId="26" priority="12" operator="containsText" text="Ошибка">
      <formula>NOT(ISERROR(SEARCH("Ошибка",D7)))</formula>
    </cfRule>
  </conditionalFormatting>
  <conditionalFormatting sqref="D32:D60">
    <cfRule type="containsText" dxfId="25" priority="11" operator="containsText" text="Ошибка">
      <formula>NOT(ISERROR(SEARCH("Ошибка",D32)))</formula>
    </cfRule>
  </conditionalFormatting>
  <conditionalFormatting sqref="D61:D88">
    <cfRule type="containsText" dxfId="24" priority="10" operator="containsText" text="Ошибка">
      <formula>NOT(ISERROR(SEARCH("Ошибка",D61)))</formula>
    </cfRule>
  </conditionalFormatting>
  <conditionalFormatting sqref="D89:D105">
    <cfRule type="containsText" dxfId="23" priority="8" operator="containsText" text="Ошибка">
      <formula>NOT(ISERROR(SEARCH("Ошибка",D89)))</formula>
    </cfRule>
    <cfRule type="containsText" dxfId="22" priority="9" operator="containsText" text="Ощибка">
      <formula>NOT(ISERROR(SEARCH("Ощибка",D89)))</formula>
    </cfRule>
  </conditionalFormatting>
  <conditionalFormatting sqref="D107:D110">
    <cfRule type="containsText" dxfId="21" priority="7" operator="containsText" text="Ошибка">
      <formula>NOT(ISERROR(SEARCH("Ошибка",D107)))</formula>
    </cfRule>
  </conditionalFormatting>
  <conditionalFormatting sqref="D113">
    <cfRule type="containsText" dxfId="20" priority="3" operator="containsText" text="Ошибка">
      <formula>NOT(ISERROR(SEARCH("Ошибка",D113)))</formula>
    </cfRule>
    <cfRule type="containsText" dxfId="19" priority="4" operator="containsText" text="Ощибка">
      <formula>NOT(ISERROR(SEARCH("Ощибка",D113)))</formula>
    </cfRule>
  </conditionalFormatting>
  <conditionalFormatting sqref="D106">
    <cfRule type="containsText" dxfId="18" priority="5" operator="containsText" text="Ошибка">
      <formula>NOT(ISERROR(SEARCH("Ошибка",D106)))</formula>
    </cfRule>
    <cfRule type="containsText" dxfId="17" priority="6" operator="containsText" text="Ощибка">
      <formula>NOT(ISERROR(SEARCH("Ощибка",D106)))</formula>
    </cfRule>
  </conditionalFormatting>
  <conditionalFormatting sqref="C111:U111">
    <cfRule type="containsText" dxfId="16" priority="2" operator="containsText" text="Неверно">
      <formula>NOT(ISERROR(SEARCH("Неверно",C111)))</formula>
    </cfRule>
  </conditionalFormatting>
  <conditionalFormatting sqref="D112">
    <cfRule type="containsText" dxfId="15" priority="1" operator="containsText" text="Ошибка">
      <formula>NOT(ISERROR(SEARCH("Ошибка",D112)))</formula>
    </cfRule>
  </conditionalFormatting>
  <dataValidations count="1">
    <dataValidation type="decimal" allowBlank="1" showInputMessage="1" showErrorMessage="1" errorTitle="Ошибка!" error="Некорректный ввод данных. Введите число" sqref="E7:L110 N7:U110">
      <formula1>0</formula1>
      <formula2>500000</formula2>
    </dataValidation>
  </dataValidations>
  <pageMargins left="0.19685039370078741" right="0.19685039370078741" top="0.78740157480314965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indexed="15"/>
  </sheetPr>
  <dimension ref="A1:R114"/>
  <sheetViews>
    <sheetView zoomScaleSheetLayoutView="130" workbookViewId="0">
      <pane xSplit="2" ySplit="6" topLeftCell="C94" activePane="bottomRight" state="frozen"/>
      <selection pane="topRight" activeCell="C1" sqref="C1"/>
      <selection pane="bottomLeft" activeCell="A7" sqref="A7"/>
      <selection pane="bottomRight" activeCell="M106" sqref="M106"/>
    </sheetView>
  </sheetViews>
  <sheetFormatPr defaultRowHeight="12.75"/>
  <cols>
    <col min="1" max="1" width="26" customWidth="1"/>
    <col min="2" max="2" width="6.5703125" customWidth="1"/>
    <col min="3" max="3" width="8.140625" customWidth="1"/>
    <col min="4" max="4" width="11.7109375" customWidth="1"/>
    <col min="5" max="5" width="7.85546875" customWidth="1"/>
    <col min="6" max="6" width="6.85546875" customWidth="1"/>
    <col min="8" max="8" width="8.5703125" customWidth="1"/>
    <col min="9" max="9" width="9.28515625" customWidth="1"/>
    <col min="10" max="10" width="7.140625" hidden="1" customWidth="1"/>
    <col min="11" max="11" width="8.140625" customWidth="1"/>
    <col min="12" max="12" width="7.42578125" customWidth="1"/>
    <col min="13" max="13" width="7.85546875" customWidth="1"/>
    <col min="14" max="14" width="7.85546875" hidden="1" customWidth="1"/>
    <col min="15" max="15" width="17.140625" customWidth="1"/>
  </cols>
  <sheetData>
    <row r="1" spans="1:18" ht="18.75" customHeight="1">
      <c r="A1" s="392" t="s">
        <v>276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8" ht="12.75" customHeight="1">
      <c r="A2" s="393"/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</row>
    <row r="3" spans="1:18" ht="15" customHeight="1">
      <c r="A3" s="368" t="s">
        <v>0</v>
      </c>
      <c r="B3" s="389" t="s">
        <v>1</v>
      </c>
      <c r="C3" s="389" t="s">
        <v>320</v>
      </c>
      <c r="D3" s="389"/>
      <c r="E3" s="389" t="s">
        <v>216</v>
      </c>
      <c r="F3" s="389"/>
      <c r="G3" s="389"/>
      <c r="H3" s="368" t="s">
        <v>309</v>
      </c>
      <c r="I3" s="368"/>
      <c r="J3" s="368"/>
      <c r="K3" s="368"/>
      <c r="L3" s="368"/>
      <c r="M3" s="368"/>
      <c r="N3" s="77"/>
      <c r="O3" s="394" t="s">
        <v>278</v>
      </c>
    </row>
    <row r="4" spans="1:18" ht="36" customHeight="1">
      <c r="A4" s="368"/>
      <c r="B4" s="389"/>
      <c r="C4" s="389"/>
      <c r="D4" s="389"/>
      <c r="E4" s="389"/>
      <c r="F4" s="389"/>
      <c r="G4" s="389"/>
      <c r="H4" s="395" t="s">
        <v>217</v>
      </c>
      <c r="I4" s="396"/>
      <c r="J4" s="113"/>
      <c r="K4" s="389" t="s">
        <v>218</v>
      </c>
      <c r="L4" s="389"/>
      <c r="M4" s="389"/>
      <c r="N4" s="75"/>
      <c r="O4" s="394"/>
    </row>
    <row r="5" spans="1:18" ht="41.25" customHeight="1">
      <c r="A5" s="368"/>
      <c r="B5" s="389"/>
      <c r="C5" s="107" t="s">
        <v>224</v>
      </c>
      <c r="D5" s="107" t="s">
        <v>277</v>
      </c>
      <c r="E5" s="395" t="s">
        <v>224</v>
      </c>
      <c r="F5" s="397"/>
      <c r="G5" s="107" t="s">
        <v>321</v>
      </c>
      <c r="H5" s="107" t="s">
        <v>219</v>
      </c>
      <c r="I5" s="107" t="s">
        <v>220</v>
      </c>
      <c r="J5" s="107" t="s">
        <v>311</v>
      </c>
      <c r="K5" s="107" t="s">
        <v>221</v>
      </c>
      <c r="L5" s="107" t="s">
        <v>222</v>
      </c>
      <c r="M5" s="107" t="s">
        <v>223</v>
      </c>
      <c r="N5" s="76" t="s">
        <v>310</v>
      </c>
      <c r="O5" s="394"/>
    </row>
    <row r="6" spans="1:18" ht="13.5" customHeight="1" thickBot="1">
      <c r="A6" s="41">
        <v>1</v>
      </c>
      <c r="B6" s="41">
        <v>2</v>
      </c>
      <c r="C6" s="90">
        <v>31</v>
      </c>
      <c r="D6" s="90">
        <v>32</v>
      </c>
      <c r="E6" s="390">
        <v>33</v>
      </c>
      <c r="F6" s="391"/>
      <c r="G6" s="90">
        <v>34</v>
      </c>
      <c r="H6" s="130">
        <v>35</v>
      </c>
      <c r="I6" s="110">
        <v>36</v>
      </c>
      <c r="J6" s="110"/>
      <c r="K6" s="110">
        <v>37</v>
      </c>
      <c r="L6" s="110">
        <v>38</v>
      </c>
      <c r="M6" s="130">
        <v>39</v>
      </c>
      <c r="N6" s="41"/>
      <c r="O6" s="90">
        <v>40</v>
      </c>
    </row>
    <row r="7" spans="1:18" ht="12.75" customHeight="1">
      <c r="A7" s="109" t="s">
        <v>6</v>
      </c>
      <c r="B7" s="111" t="s">
        <v>4</v>
      </c>
      <c r="C7" s="103">
        <v>9</v>
      </c>
      <c r="D7" s="103"/>
      <c r="E7" s="103">
        <v>5</v>
      </c>
      <c r="F7" s="104" t="str">
        <f>IF(J7&gt;E7,"Ошибка",IF(N7&gt;E7,"Неверно",""))</f>
        <v/>
      </c>
      <c r="G7" s="103"/>
      <c r="H7" s="103">
        <v>2</v>
      </c>
      <c r="I7" s="103">
        <v>3</v>
      </c>
      <c r="J7" s="243">
        <f>SUM(H7:I7)</f>
        <v>5</v>
      </c>
      <c r="K7" s="103"/>
      <c r="L7" s="103"/>
      <c r="M7" s="103"/>
      <c r="N7" s="243">
        <f>SUM(K7:M7)</f>
        <v>0</v>
      </c>
      <c r="O7" s="103"/>
      <c r="R7" s="108"/>
    </row>
    <row r="8" spans="1:18" ht="12.75" customHeight="1">
      <c r="A8" s="78" t="s">
        <v>7</v>
      </c>
      <c r="B8" s="79" t="s">
        <v>34</v>
      </c>
      <c r="C8" s="103">
        <v>3</v>
      </c>
      <c r="D8" s="103"/>
      <c r="E8" s="103">
        <v>2</v>
      </c>
      <c r="F8" s="104" t="str">
        <f t="shared" ref="F8:F31" si="0">IF(J8&gt;E8,"Ошибка",IF(N8&gt;E8,"Неверно",""))</f>
        <v/>
      </c>
      <c r="G8" s="103"/>
      <c r="H8" s="103">
        <v>2</v>
      </c>
      <c r="I8" s="103"/>
      <c r="J8" s="243">
        <f t="shared" ref="J8:J71" si="1">SUM(H8:I8)</f>
        <v>2</v>
      </c>
      <c r="K8" s="103">
        <v>1</v>
      </c>
      <c r="L8" s="103">
        <v>1</v>
      </c>
      <c r="M8" s="103"/>
      <c r="N8" s="243">
        <f t="shared" ref="N8:N71" si="2">SUM(K8:M8)</f>
        <v>2</v>
      </c>
      <c r="O8" s="103"/>
    </row>
    <row r="9" spans="1:18" ht="12.75" customHeight="1">
      <c r="A9" s="78" t="s">
        <v>8</v>
      </c>
      <c r="B9" s="79" t="s">
        <v>35</v>
      </c>
      <c r="C9" s="103"/>
      <c r="D9" s="103"/>
      <c r="E9" s="103"/>
      <c r="F9" s="104" t="str">
        <f t="shared" si="0"/>
        <v/>
      </c>
      <c r="G9" s="103"/>
      <c r="H9" s="103"/>
      <c r="I9" s="103"/>
      <c r="J9" s="243">
        <f t="shared" si="1"/>
        <v>0</v>
      </c>
      <c r="K9" s="103"/>
      <c r="L9" s="103"/>
      <c r="M9" s="103"/>
      <c r="N9" s="243">
        <f t="shared" si="2"/>
        <v>0</v>
      </c>
      <c r="O9" s="103"/>
    </row>
    <row r="10" spans="1:18" ht="12.75" customHeight="1">
      <c r="A10" s="78" t="s">
        <v>9</v>
      </c>
      <c r="B10" s="79" t="s">
        <v>36</v>
      </c>
      <c r="C10" s="103">
        <v>1</v>
      </c>
      <c r="D10" s="103"/>
      <c r="E10" s="103">
        <v>1</v>
      </c>
      <c r="F10" s="104" t="str">
        <f t="shared" si="0"/>
        <v/>
      </c>
      <c r="G10" s="103"/>
      <c r="H10" s="103">
        <v>1</v>
      </c>
      <c r="I10" s="103"/>
      <c r="J10" s="243">
        <f t="shared" si="1"/>
        <v>1</v>
      </c>
      <c r="K10" s="103">
        <v>1</v>
      </c>
      <c r="L10" s="103"/>
      <c r="M10" s="103"/>
      <c r="N10" s="243">
        <f t="shared" si="2"/>
        <v>1</v>
      </c>
      <c r="O10" s="103"/>
    </row>
    <row r="11" spans="1:18" ht="12.75" customHeight="1">
      <c r="A11" s="78" t="s">
        <v>10</v>
      </c>
      <c r="B11" s="79" t="s">
        <v>37</v>
      </c>
      <c r="C11" s="103">
        <v>2</v>
      </c>
      <c r="D11" s="103"/>
      <c r="E11" s="103">
        <v>1</v>
      </c>
      <c r="F11" s="104" t="str">
        <f t="shared" si="0"/>
        <v/>
      </c>
      <c r="G11" s="103"/>
      <c r="H11" s="103">
        <v>1</v>
      </c>
      <c r="I11" s="103"/>
      <c r="J11" s="243">
        <f t="shared" si="1"/>
        <v>1</v>
      </c>
      <c r="K11" s="103"/>
      <c r="L11" s="103"/>
      <c r="M11" s="103"/>
      <c r="N11" s="243">
        <f t="shared" si="2"/>
        <v>0</v>
      </c>
      <c r="O11" s="103"/>
    </row>
    <row r="12" spans="1:18" ht="12.75" customHeight="1">
      <c r="A12" s="78" t="s">
        <v>11</v>
      </c>
      <c r="B12" s="79" t="s">
        <v>38</v>
      </c>
      <c r="C12" s="103">
        <v>3</v>
      </c>
      <c r="D12" s="103">
        <v>2</v>
      </c>
      <c r="E12" s="103">
        <v>1</v>
      </c>
      <c r="F12" s="104" t="str">
        <f t="shared" si="0"/>
        <v/>
      </c>
      <c r="G12" s="103"/>
      <c r="H12" s="103"/>
      <c r="I12" s="103">
        <v>1</v>
      </c>
      <c r="J12" s="243">
        <f t="shared" si="1"/>
        <v>1</v>
      </c>
      <c r="K12" s="103"/>
      <c r="L12" s="103"/>
      <c r="M12" s="103"/>
      <c r="N12" s="243">
        <f t="shared" si="2"/>
        <v>0</v>
      </c>
      <c r="O12" s="103"/>
    </row>
    <row r="13" spans="1:18" ht="12.75" customHeight="1">
      <c r="A13" s="78" t="s">
        <v>12</v>
      </c>
      <c r="B13" s="79" t="s">
        <v>39</v>
      </c>
      <c r="C13" s="103">
        <v>2</v>
      </c>
      <c r="D13" s="103">
        <v>1</v>
      </c>
      <c r="E13" s="103">
        <v>1</v>
      </c>
      <c r="F13" s="104" t="str">
        <f t="shared" si="0"/>
        <v/>
      </c>
      <c r="G13" s="103"/>
      <c r="H13" s="103">
        <v>1</v>
      </c>
      <c r="I13" s="103"/>
      <c r="J13" s="243">
        <f t="shared" si="1"/>
        <v>1</v>
      </c>
      <c r="K13" s="103"/>
      <c r="L13" s="103"/>
      <c r="M13" s="103"/>
      <c r="N13" s="243">
        <f t="shared" si="2"/>
        <v>0</v>
      </c>
      <c r="O13" s="103"/>
    </row>
    <row r="14" spans="1:18" ht="12.75" customHeight="1">
      <c r="A14" s="78" t="s">
        <v>13</v>
      </c>
      <c r="B14" s="79" t="s">
        <v>40</v>
      </c>
      <c r="C14" s="103">
        <v>189</v>
      </c>
      <c r="D14" s="103">
        <v>130</v>
      </c>
      <c r="E14" s="103">
        <v>46</v>
      </c>
      <c r="F14" s="104" t="str">
        <f t="shared" si="0"/>
        <v/>
      </c>
      <c r="G14" s="103">
        <v>23</v>
      </c>
      <c r="H14" s="103">
        <v>36</v>
      </c>
      <c r="I14" s="103">
        <v>7</v>
      </c>
      <c r="J14" s="243">
        <f t="shared" si="1"/>
        <v>43</v>
      </c>
      <c r="K14" s="103">
        <v>7</v>
      </c>
      <c r="L14" s="103">
        <v>10</v>
      </c>
      <c r="M14" s="103"/>
      <c r="N14" s="243">
        <f t="shared" si="2"/>
        <v>17</v>
      </c>
      <c r="O14" s="103">
        <v>2</v>
      </c>
    </row>
    <row r="15" spans="1:18" ht="12.75" customHeight="1">
      <c r="A15" s="78" t="s">
        <v>14</v>
      </c>
      <c r="B15" s="79" t="s">
        <v>41</v>
      </c>
      <c r="C15" s="103"/>
      <c r="D15" s="103"/>
      <c r="E15" s="103"/>
      <c r="F15" s="104" t="str">
        <f t="shared" si="0"/>
        <v/>
      </c>
      <c r="G15" s="103"/>
      <c r="H15" s="103"/>
      <c r="I15" s="103"/>
      <c r="J15" s="243">
        <f t="shared" si="1"/>
        <v>0</v>
      </c>
      <c r="K15" s="103"/>
      <c r="L15" s="103"/>
      <c r="M15" s="103"/>
      <c r="N15" s="243">
        <f t="shared" si="2"/>
        <v>0</v>
      </c>
      <c r="O15" s="103"/>
    </row>
    <row r="16" spans="1:18" ht="12.75" customHeight="1">
      <c r="A16" s="78" t="s">
        <v>15</v>
      </c>
      <c r="B16" s="79" t="s">
        <v>42</v>
      </c>
      <c r="C16" s="103"/>
      <c r="D16" s="103"/>
      <c r="E16" s="103"/>
      <c r="F16" s="104" t="str">
        <f t="shared" si="0"/>
        <v/>
      </c>
      <c r="G16" s="103"/>
      <c r="H16" s="103"/>
      <c r="I16" s="103"/>
      <c r="J16" s="243">
        <f t="shared" si="1"/>
        <v>0</v>
      </c>
      <c r="K16" s="103"/>
      <c r="L16" s="103"/>
      <c r="M16" s="103"/>
      <c r="N16" s="243">
        <f t="shared" si="2"/>
        <v>0</v>
      </c>
      <c r="O16" s="103"/>
    </row>
    <row r="17" spans="1:15" ht="12.75" customHeight="1">
      <c r="A17" s="78" t="s">
        <v>16</v>
      </c>
      <c r="B17" s="79" t="s">
        <v>43</v>
      </c>
      <c r="C17" s="103">
        <v>2</v>
      </c>
      <c r="D17" s="103">
        <v>1</v>
      </c>
      <c r="E17" s="103"/>
      <c r="F17" s="104" t="str">
        <f t="shared" si="0"/>
        <v/>
      </c>
      <c r="G17" s="103"/>
      <c r="H17" s="103"/>
      <c r="I17" s="103"/>
      <c r="J17" s="243">
        <f t="shared" si="1"/>
        <v>0</v>
      </c>
      <c r="K17" s="103"/>
      <c r="L17" s="103"/>
      <c r="M17" s="103"/>
      <c r="N17" s="243">
        <f t="shared" si="2"/>
        <v>0</v>
      </c>
      <c r="O17" s="103"/>
    </row>
    <row r="18" spans="1:15" ht="12.75" customHeight="1">
      <c r="A18" s="78" t="s">
        <v>17</v>
      </c>
      <c r="B18" s="79" t="s">
        <v>44</v>
      </c>
      <c r="C18" s="103"/>
      <c r="D18" s="103"/>
      <c r="E18" s="103"/>
      <c r="F18" s="104" t="str">
        <f t="shared" si="0"/>
        <v/>
      </c>
      <c r="G18" s="103"/>
      <c r="H18" s="103"/>
      <c r="I18" s="103"/>
      <c r="J18" s="243">
        <f t="shared" si="1"/>
        <v>0</v>
      </c>
      <c r="K18" s="103"/>
      <c r="L18" s="103"/>
      <c r="M18" s="103"/>
      <c r="N18" s="243">
        <f t="shared" si="2"/>
        <v>0</v>
      </c>
      <c r="O18" s="103"/>
    </row>
    <row r="19" spans="1:15" ht="12.75" customHeight="1">
      <c r="A19" s="78" t="s">
        <v>18</v>
      </c>
      <c r="B19" s="79" t="s">
        <v>45</v>
      </c>
      <c r="C19" s="103">
        <v>5</v>
      </c>
      <c r="D19" s="103"/>
      <c r="E19" s="103">
        <v>5</v>
      </c>
      <c r="F19" s="104" t="str">
        <f t="shared" si="0"/>
        <v/>
      </c>
      <c r="G19" s="103"/>
      <c r="H19" s="103">
        <v>4</v>
      </c>
      <c r="I19" s="103"/>
      <c r="J19" s="243">
        <f t="shared" si="1"/>
        <v>4</v>
      </c>
      <c r="K19" s="103">
        <v>1</v>
      </c>
      <c r="L19" s="103"/>
      <c r="M19" s="103"/>
      <c r="N19" s="243">
        <f t="shared" si="2"/>
        <v>1</v>
      </c>
      <c r="O19" s="103"/>
    </row>
    <row r="20" spans="1:15" ht="12.75" customHeight="1">
      <c r="A20" s="78" t="s">
        <v>19</v>
      </c>
      <c r="B20" s="79" t="s">
        <v>46</v>
      </c>
      <c r="C20" s="103">
        <v>54</v>
      </c>
      <c r="D20" s="103">
        <v>23</v>
      </c>
      <c r="E20" s="103">
        <v>29</v>
      </c>
      <c r="F20" s="104" t="str">
        <f t="shared" si="0"/>
        <v/>
      </c>
      <c r="G20" s="103">
        <v>7</v>
      </c>
      <c r="H20" s="103">
        <v>20</v>
      </c>
      <c r="I20" s="103">
        <v>3</v>
      </c>
      <c r="J20" s="243">
        <f t="shared" si="1"/>
        <v>23</v>
      </c>
      <c r="K20" s="103">
        <v>8</v>
      </c>
      <c r="L20" s="103">
        <v>7</v>
      </c>
      <c r="M20" s="103"/>
      <c r="N20" s="243">
        <f t="shared" si="2"/>
        <v>15</v>
      </c>
      <c r="O20" s="103">
        <v>1</v>
      </c>
    </row>
    <row r="21" spans="1:15" ht="12.75" customHeight="1">
      <c r="A21" s="78" t="s">
        <v>20</v>
      </c>
      <c r="B21" s="79" t="s">
        <v>47</v>
      </c>
      <c r="C21" s="103"/>
      <c r="D21" s="103"/>
      <c r="E21" s="103"/>
      <c r="F21" s="104" t="str">
        <f t="shared" si="0"/>
        <v/>
      </c>
      <c r="G21" s="103"/>
      <c r="H21" s="103"/>
      <c r="I21" s="103"/>
      <c r="J21" s="243">
        <f t="shared" si="1"/>
        <v>0</v>
      </c>
      <c r="K21" s="103"/>
      <c r="L21" s="103"/>
      <c r="M21" s="103"/>
      <c r="N21" s="243">
        <f t="shared" si="2"/>
        <v>0</v>
      </c>
      <c r="O21" s="103"/>
    </row>
    <row r="22" spans="1:15" ht="12.75" customHeight="1">
      <c r="A22" s="78" t="s">
        <v>21</v>
      </c>
      <c r="B22" s="79" t="s">
        <v>48</v>
      </c>
      <c r="C22" s="103"/>
      <c r="D22" s="103"/>
      <c r="E22" s="103"/>
      <c r="F22" s="104" t="str">
        <f t="shared" si="0"/>
        <v/>
      </c>
      <c r="G22" s="103"/>
      <c r="H22" s="103"/>
      <c r="I22" s="103"/>
      <c r="J22" s="243">
        <f t="shared" si="1"/>
        <v>0</v>
      </c>
      <c r="K22" s="103"/>
      <c r="L22" s="103"/>
      <c r="M22" s="103"/>
      <c r="N22" s="243">
        <f t="shared" si="2"/>
        <v>0</v>
      </c>
      <c r="O22" s="103"/>
    </row>
    <row r="23" spans="1:15" ht="12.75" customHeight="1">
      <c r="A23" s="78" t="s">
        <v>22</v>
      </c>
      <c r="B23" s="79" t="s">
        <v>49</v>
      </c>
      <c r="C23" s="103">
        <v>4</v>
      </c>
      <c r="D23" s="103"/>
      <c r="E23" s="103">
        <v>1</v>
      </c>
      <c r="F23" s="104" t="str">
        <f t="shared" si="0"/>
        <v/>
      </c>
      <c r="G23" s="103"/>
      <c r="H23" s="103">
        <v>1</v>
      </c>
      <c r="I23" s="103"/>
      <c r="J23" s="243">
        <f t="shared" si="1"/>
        <v>1</v>
      </c>
      <c r="K23" s="103"/>
      <c r="L23" s="103"/>
      <c r="M23" s="103"/>
      <c r="N23" s="243">
        <f t="shared" si="2"/>
        <v>0</v>
      </c>
      <c r="O23" s="103">
        <v>1</v>
      </c>
    </row>
    <row r="24" spans="1:15" ht="12.75" customHeight="1">
      <c r="A24" s="78" t="s">
        <v>23</v>
      </c>
      <c r="B24" s="79" t="s">
        <v>50</v>
      </c>
      <c r="C24" s="103"/>
      <c r="D24" s="103"/>
      <c r="E24" s="103"/>
      <c r="F24" s="104" t="str">
        <f t="shared" si="0"/>
        <v/>
      </c>
      <c r="G24" s="103"/>
      <c r="H24" s="103"/>
      <c r="I24" s="103"/>
      <c r="J24" s="243">
        <f t="shared" si="1"/>
        <v>0</v>
      </c>
      <c r="K24" s="103"/>
      <c r="L24" s="103"/>
      <c r="M24" s="103"/>
      <c r="N24" s="243">
        <f t="shared" si="2"/>
        <v>0</v>
      </c>
      <c r="O24" s="103"/>
    </row>
    <row r="25" spans="1:15" ht="12.75" customHeight="1">
      <c r="A25" s="78" t="s">
        <v>24</v>
      </c>
      <c r="B25" s="79" t="s">
        <v>51</v>
      </c>
      <c r="C25" s="103">
        <v>10</v>
      </c>
      <c r="D25" s="103">
        <v>6</v>
      </c>
      <c r="E25" s="103">
        <v>6</v>
      </c>
      <c r="F25" s="104" t="str">
        <f t="shared" si="0"/>
        <v/>
      </c>
      <c r="G25" s="103">
        <v>4</v>
      </c>
      <c r="H25" s="103">
        <v>6</v>
      </c>
      <c r="I25" s="103"/>
      <c r="J25" s="243">
        <f t="shared" si="1"/>
        <v>6</v>
      </c>
      <c r="K25" s="103"/>
      <c r="L25" s="103"/>
      <c r="M25" s="103"/>
      <c r="N25" s="243">
        <f t="shared" si="2"/>
        <v>0</v>
      </c>
      <c r="O25" s="103"/>
    </row>
    <row r="26" spans="1:15" ht="12.75" customHeight="1">
      <c r="A26" s="78" t="s">
        <v>25</v>
      </c>
      <c r="B26" s="79" t="s">
        <v>52</v>
      </c>
      <c r="C26" s="103"/>
      <c r="D26" s="103"/>
      <c r="E26" s="103"/>
      <c r="F26" s="104" t="str">
        <f t="shared" si="0"/>
        <v/>
      </c>
      <c r="G26" s="103"/>
      <c r="H26" s="103"/>
      <c r="I26" s="103"/>
      <c r="J26" s="243">
        <f t="shared" si="1"/>
        <v>0</v>
      </c>
      <c r="K26" s="103"/>
      <c r="L26" s="103"/>
      <c r="M26" s="103"/>
      <c r="N26" s="243">
        <f t="shared" si="2"/>
        <v>0</v>
      </c>
      <c r="O26" s="103"/>
    </row>
    <row r="27" spans="1:15" ht="12.75" customHeight="1">
      <c r="A27" s="78" t="s">
        <v>26</v>
      </c>
      <c r="B27" s="79" t="s">
        <v>53</v>
      </c>
      <c r="C27" s="103"/>
      <c r="D27" s="103"/>
      <c r="E27" s="103"/>
      <c r="F27" s="104" t="str">
        <f t="shared" si="0"/>
        <v/>
      </c>
      <c r="G27" s="103"/>
      <c r="H27" s="103"/>
      <c r="I27" s="103"/>
      <c r="J27" s="243">
        <f t="shared" si="1"/>
        <v>0</v>
      </c>
      <c r="K27" s="103"/>
      <c r="L27" s="103"/>
      <c r="M27" s="103"/>
      <c r="N27" s="243">
        <f t="shared" si="2"/>
        <v>0</v>
      </c>
      <c r="O27" s="103"/>
    </row>
    <row r="28" spans="1:15" ht="12.75" customHeight="1">
      <c r="A28" s="78" t="s">
        <v>27</v>
      </c>
      <c r="B28" s="79" t="s">
        <v>54</v>
      </c>
      <c r="C28" s="103">
        <v>288</v>
      </c>
      <c r="D28" s="103">
        <v>194</v>
      </c>
      <c r="E28" s="103">
        <v>77</v>
      </c>
      <c r="F28" s="104" t="str">
        <f t="shared" si="0"/>
        <v/>
      </c>
      <c r="G28" s="103">
        <v>42</v>
      </c>
      <c r="H28" s="103">
        <v>59</v>
      </c>
      <c r="I28" s="103">
        <v>16</v>
      </c>
      <c r="J28" s="243">
        <f t="shared" si="1"/>
        <v>75</v>
      </c>
      <c r="K28" s="103">
        <v>8</v>
      </c>
      <c r="L28" s="103">
        <v>19</v>
      </c>
      <c r="M28" s="103">
        <v>1</v>
      </c>
      <c r="N28" s="243">
        <f t="shared" si="2"/>
        <v>28</v>
      </c>
      <c r="O28" s="103"/>
    </row>
    <row r="29" spans="1:15" ht="12.75" customHeight="1">
      <c r="A29" s="78" t="s">
        <v>28</v>
      </c>
      <c r="B29" s="79" t="s">
        <v>55</v>
      </c>
      <c r="C29" s="103">
        <v>21</v>
      </c>
      <c r="D29" s="103">
        <v>11</v>
      </c>
      <c r="E29" s="103">
        <v>12</v>
      </c>
      <c r="F29" s="104" t="str">
        <f t="shared" si="0"/>
        <v/>
      </c>
      <c r="G29" s="103">
        <v>3</v>
      </c>
      <c r="H29" s="103">
        <v>5</v>
      </c>
      <c r="I29" s="103">
        <v>1</v>
      </c>
      <c r="J29" s="243">
        <f t="shared" si="1"/>
        <v>6</v>
      </c>
      <c r="K29" s="103">
        <v>2</v>
      </c>
      <c r="L29" s="103">
        <v>2</v>
      </c>
      <c r="M29" s="103"/>
      <c r="N29" s="243">
        <f t="shared" si="2"/>
        <v>4</v>
      </c>
      <c r="O29" s="103"/>
    </row>
    <row r="30" spans="1:15" ht="12.75" customHeight="1">
      <c r="A30" s="78" t="s">
        <v>29</v>
      </c>
      <c r="B30" s="79" t="s">
        <v>56</v>
      </c>
      <c r="C30" s="103">
        <v>8</v>
      </c>
      <c r="D30" s="103"/>
      <c r="E30" s="103">
        <v>4</v>
      </c>
      <c r="F30" s="104" t="str">
        <f t="shared" si="0"/>
        <v/>
      </c>
      <c r="G30" s="103"/>
      <c r="H30" s="103">
        <v>1</v>
      </c>
      <c r="I30" s="103">
        <v>1</v>
      </c>
      <c r="J30" s="243">
        <f t="shared" si="1"/>
        <v>2</v>
      </c>
      <c r="K30" s="103"/>
      <c r="L30" s="103">
        <v>2</v>
      </c>
      <c r="M30" s="103"/>
      <c r="N30" s="243">
        <f t="shared" si="2"/>
        <v>2</v>
      </c>
      <c r="O30" s="103"/>
    </row>
    <row r="31" spans="1:15" ht="12.75" customHeight="1">
      <c r="A31" s="78" t="s">
        <v>206</v>
      </c>
      <c r="B31" s="79" t="s">
        <v>57</v>
      </c>
      <c r="C31" s="103">
        <v>4</v>
      </c>
      <c r="D31" s="103">
        <v>3</v>
      </c>
      <c r="E31" s="103">
        <v>4</v>
      </c>
      <c r="F31" s="114" t="str">
        <f t="shared" si="0"/>
        <v/>
      </c>
      <c r="G31" s="103">
        <v>3</v>
      </c>
      <c r="H31" s="103">
        <v>3</v>
      </c>
      <c r="I31" s="103"/>
      <c r="J31" s="243">
        <f t="shared" si="1"/>
        <v>3</v>
      </c>
      <c r="K31" s="103"/>
      <c r="L31" s="103"/>
      <c r="M31" s="103"/>
      <c r="N31" s="243">
        <f t="shared" si="2"/>
        <v>0</v>
      </c>
      <c r="O31" s="103"/>
    </row>
    <row r="32" spans="1:15" ht="12.75" customHeight="1">
      <c r="A32" s="92" t="s">
        <v>30</v>
      </c>
      <c r="B32" s="93">
        <v>26</v>
      </c>
      <c r="C32" s="103"/>
      <c r="D32" s="103"/>
      <c r="E32" s="103"/>
      <c r="F32" s="104" t="str">
        <f>IF(J32&gt;E32,"Ошибка",IF(N32&gt;E32,"Неверно",""))</f>
        <v/>
      </c>
      <c r="G32" s="103"/>
      <c r="H32" s="103"/>
      <c r="I32" s="103"/>
      <c r="J32" s="243">
        <f t="shared" si="1"/>
        <v>0</v>
      </c>
      <c r="K32" s="103"/>
      <c r="L32" s="103"/>
      <c r="M32" s="103"/>
      <c r="N32" s="243">
        <f t="shared" si="2"/>
        <v>0</v>
      </c>
      <c r="O32" s="103"/>
    </row>
    <row r="33" spans="1:15" ht="12.75" customHeight="1">
      <c r="A33" s="78" t="s">
        <v>31</v>
      </c>
      <c r="B33" s="79" t="s">
        <v>59</v>
      </c>
      <c r="C33" s="103">
        <v>9</v>
      </c>
      <c r="D33" s="103"/>
      <c r="E33" s="103">
        <v>6</v>
      </c>
      <c r="F33" s="104" t="str">
        <f t="shared" ref="F33:F60" si="3">IF(J33&gt;E33,"Ошибка",IF(N33&gt;E33,"Неверно",""))</f>
        <v/>
      </c>
      <c r="G33" s="103"/>
      <c r="H33" s="103">
        <v>4</v>
      </c>
      <c r="I33" s="103">
        <v>2</v>
      </c>
      <c r="J33" s="243">
        <f t="shared" si="1"/>
        <v>6</v>
      </c>
      <c r="K33" s="103">
        <v>1</v>
      </c>
      <c r="L33" s="103">
        <v>2</v>
      </c>
      <c r="M33" s="103">
        <v>1</v>
      </c>
      <c r="N33" s="243">
        <f t="shared" si="2"/>
        <v>4</v>
      </c>
      <c r="O33" s="103"/>
    </row>
    <row r="34" spans="1:15" ht="12.75" customHeight="1">
      <c r="A34" s="78" t="s">
        <v>32</v>
      </c>
      <c r="B34" s="79" t="s">
        <v>60</v>
      </c>
      <c r="C34" s="103"/>
      <c r="D34" s="103"/>
      <c r="E34" s="103"/>
      <c r="F34" s="104" t="str">
        <f t="shared" si="3"/>
        <v/>
      </c>
      <c r="G34" s="103"/>
      <c r="H34" s="103"/>
      <c r="I34" s="103"/>
      <c r="J34" s="243">
        <f t="shared" si="1"/>
        <v>0</v>
      </c>
      <c r="K34" s="103"/>
      <c r="L34" s="103"/>
      <c r="M34" s="103"/>
      <c r="N34" s="243">
        <f t="shared" si="2"/>
        <v>0</v>
      </c>
      <c r="O34" s="103"/>
    </row>
    <row r="35" spans="1:15" ht="12.75" customHeight="1">
      <c r="A35" s="78" t="s">
        <v>33</v>
      </c>
      <c r="B35" s="79" t="s">
        <v>61</v>
      </c>
      <c r="C35" s="103"/>
      <c r="D35" s="103"/>
      <c r="E35" s="103"/>
      <c r="F35" s="104" t="str">
        <f t="shared" si="3"/>
        <v/>
      </c>
      <c r="G35" s="103"/>
      <c r="H35" s="103"/>
      <c r="I35" s="103"/>
      <c r="J35" s="243">
        <f t="shared" si="1"/>
        <v>0</v>
      </c>
      <c r="K35" s="103"/>
      <c r="L35" s="103"/>
      <c r="M35" s="103"/>
      <c r="N35" s="243">
        <f t="shared" si="2"/>
        <v>0</v>
      </c>
      <c r="O35" s="103"/>
    </row>
    <row r="36" spans="1:15" ht="12.75" customHeight="1">
      <c r="A36" s="78" t="s">
        <v>62</v>
      </c>
      <c r="B36" s="79" t="s">
        <v>94</v>
      </c>
      <c r="C36" s="103">
        <v>3</v>
      </c>
      <c r="D36" s="103"/>
      <c r="E36" s="103">
        <v>2</v>
      </c>
      <c r="F36" s="104" t="str">
        <f t="shared" si="3"/>
        <v/>
      </c>
      <c r="G36" s="103"/>
      <c r="H36" s="103">
        <v>1</v>
      </c>
      <c r="I36" s="103"/>
      <c r="J36" s="243">
        <f t="shared" si="1"/>
        <v>1</v>
      </c>
      <c r="K36" s="103"/>
      <c r="L36" s="103">
        <v>2</v>
      </c>
      <c r="M36" s="103"/>
      <c r="N36" s="243">
        <f t="shared" si="2"/>
        <v>2</v>
      </c>
      <c r="O36" s="103"/>
    </row>
    <row r="37" spans="1:15" ht="12.75" customHeight="1">
      <c r="A37" s="78" t="s">
        <v>63</v>
      </c>
      <c r="B37" s="79" t="s">
        <v>95</v>
      </c>
      <c r="C37" s="103">
        <v>15</v>
      </c>
      <c r="D37" s="103">
        <v>5</v>
      </c>
      <c r="E37" s="103">
        <v>10</v>
      </c>
      <c r="F37" s="104" t="str">
        <f t="shared" si="3"/>
        <v/>
      </c>
      <c r="G37" s="103">
        <v>5</v>
      </c>
      <c r="H37" s="103">
        <v>8</v>
      </c>
      <c r="I37" s="103">
        <v>1</v>
      </c>
      <c r="J37" s="243">
        <f t="shared" si="1"/>
        <v>9</v>
      </c>
      <c r="K37" s="103">
        <v>1</v>
      </c>
      <c r="L37" s="103">
        <v>3</v>
      </c>
      <c r="M37" s="103"/>
      <c r="N37" s="243">
        <f t="shared" si="2"/>
        <v>4</v>
      </c>
      <c r="O37" s="103">
        <v>1</v>
      </c>
    </row>
    <row r="38" spans="1:15" ht="12.75" customHeight="1">
      <c r="A38" s="78" t="s">
        <v>64</v>
      </c>
      <c r="B38" s="79" t="s">
        <v>96</v>
      </c>
      <c r="C38" s="103">
        <v>4</v>
      </c>
      <c r="D38" s="103"/>
      <c r="E38" s="103"/>
      <c r="F38" s="104" t="str">
        <f t="shared" si="3"/>
        <v/>
      </c>
      <c r="G38" s="103"/>
      <c r="H38" s="103"/>
      <c r="I38" s="103"/>
      <c r="J38" s="243">
        <f t="shared" si="1"/>
        <v>0</v>
      </c>
      <c r="K38" s="103"/>
      <c r="L38" s="103"/>
      <c r="M38" s="103"/>
      <c r="N38" s="243">
        <f t="shared" si="2"/>
        <v>0</v>
      </c>
      <c r="O38" s="103"/>
    </row>
    <row r="39" spans="1:15" ht="12.75" customHeight="1">
      <c r="A39" s="78" t="s">
        <v>65</v>
      </c>
      <c r="B39" s="79" t="s">
        <v>97</v>
      </c>
      <c r="C39" s="103">
        <v>100</v>
      </c>
      <c r="D39" s="103">
        <v>31</v>
      </c>
      <c r="E39" s="103">
        <v>67</v>
      </c>
      <c r="F39" s="104" t="str">
        <f t="shared" si="3"/>
        <v/>
      </c>
      <c r="G39" s="103">
        <v>16</v>
      </c>
      <c r="H39" s="103">
        <v>48</v>
      </c>
      <c r="I39" s="103">
        <v>7</v>
      </c>
      <c r="J39" s="243">
        <f t="shared" si="1"/>
        <v>55</v>
      </c>
      <c r="K39" s="103">
        <v>7</v>
      </c>
      <c r="L39" s="103">
        <v>20</v>
      </c>
      <c r="M39" s="103">
        <v>3</v>
      </c>
      <c r="N39" s="243">
        <f t="shared" si="2"/>
        <v>30</v>
      </c>
      <c r="O39" s="103">
        <v>1</v>
      </c>
    </row>
    <row r="40" spans="1:15" ht="12.75" customHeight="1">
      <c r="A40" s="78" t="s">
        <v>66</v>
      </c>
      <c r="B40" s="79" t="s">
        <v>98</v>
      </c>
      <c r="C40" s="103"/>
      <c r="D40" s="103"/>
      <c r="E40" s="103"/>
      <c r="F40" s="104" t="str">
        <f t="shared" si="3"/>
        <v/>
      </c>
      <c r="G40" s="103"/>
      <c r="H40" s="103"/>
      <c r="I40" s="103"/>
      <c r="J40" s="243">
        <f t="shared" si="1"/>
        <v>0</v>
      </c>
      <c r="K40" s="103"/>
      <c r="L40" s="103"/>
      <c r="M40" s="103"/>
      <c r="N40" s="243">
        <f t="shared" si="2"/>
        <v>0</v>
      </c>
      <c r="O40" s="103"/>
    </row>
    <row r="41" spans="1:15" ht="12.75" customHeight="1">
      <c r="A41" s="78" t="s">
        <v>67</v>
      </c>
      <c r="B41" s="79" t="s">
        <v>99</v>
      </c>
      <c r="C41" s="103">
        <v>15</v>
      </c>
      <c r="D41" s="103">
        <v>1</v>
      </c>
      <c r="E41" s="103">
        <v>10</v>
      </c>
      <c r="F41" s="104" t="str">
        <f t="shared" si="3"/>
        <v/>
      </c>
      <c r="G41" s="103"/>
      <c r="H41" s="103">
        <v>6</v>
      </c>
      <c r="I41" s="103">
        <v>2</v>
      </c>
      <c r="J41" s="243">
        <f t="shared" si="1"/>
        <v>8</v>
      </c>
      <c r="K41" s="103">
        <v>2</v>
      </c>
      <c r="L41" s="103">
        <v>1</v>
      </c>
      <c r="M41" s="103"/>
      <c r="N41" s="243">
        <f t="shared" si="2"/>
        <v>3</v>
      </c>
      <c r="O41" s="103"/>
    </row>
    <row r="42" spans="1:15" ht="12.75" customHeight="1">
      <c r="A42" s="78" t="s">
        <v>68</v>
      </c>
      <c r="B42" s="79" t="s">
        <v>100</v>
      </c>
      <c r="C42" s="103"/>
      <c r="D42" s="103"/>
      <c r="E42" s="103"/>
      <c r="F42" s="104" t="str">
        <f t="shared" si="3"/>
        <v/>
      </c>
      <c r="G42" s="103"/>
      <c r="H42" s="103"/>
      <c r="I42" s="103"/>
      <c r="J42" s="243">
        <f t="shared" si="1"/>
        <v>0</v>
      </c>
      <c r="K42" s="103"/>
      <c r="L42" s="103"/>
      <c r="M42" s="103"/>
      <c r="N42" s="243">
        <f t="shared" si="2"/>
        <v>0</v>
      </c>
      <c r="O42" s="103"/>
    </row>
    <row r="43" spans="1:15" ht="12.75" customHeight="1">
      <c r="A43" s="78" t="s">
        <v>213</v>
      </c>
      <c r="B43" s="79" t="s">
        <v>101</v>
      </c>
      <c r="C43" s="103">
        <v>22</v>
      </c>
      <c r="D43" s="103">
        <v>6</v>
      </c>
      <c r="E43" s="103">
        <v>16</v>
      </c>
      <c r="F43" s="104" t="str">
        <f t="shared" si="3"/>
        <v/>
      </c>
      <c r="G43" s="103">
        <v>2</v>
      </c>
      <c r="H43" s="103">
        <v>11</v>
      </c>
      <c r="I43" s="103">
        <v>2</v>
      </c>
      <c r="J43" s="243">
        <f t="shared" si="1"/>
        <v>13</v>
      </c>
      <c r="K43" s="103">
        <v>6</v>
      </c>
      <c r="L43" s="103">
        <v>5</v>
      </c>
      <c r="M43" s="103"/>
      <c r="N43" s="243">
        <f t="shared" si="2"/>
        <v>11</v>
      </c>
      <c r="O43" s="103"/>
    </row>
    <row r="44" spans="1:15" ht="12.75" customHeight="1">
      <c r="A44" s="78" t="s">
        <v>69</v>
      </c>
      <c r="B44" s="79" t="s">
        <v>102</v>
      </c>
      <c r="C44" s="103">
        <v>5</v>
      </c>
      <c r="D44" s="103"/>
      <c r="E44" s="103">
        <v>5</v>
      </c>
      <c r="F44" s="104" t="str">
        <f t="shared" si="3"/>
        <v/>
      </c>
      <c r="G44" s="103"/>
      <c r="H44" s="103">
        <v>2</v>
      </c>
      <c r="I44" s="103">
        <v>1</v>
      </c>
      <c r="J44" s="243">
        <f t="shared" si="1"/>
        <v>3</v>
      </c>
      <c r="K44" s="103">
        <v>2</v>
      </c>
      <c r="L44" s="103"/>
      <c r="M44" s="103"/>
      <c r="N44" s="243">
        <f t="shared" si="2"/>
        <v>2</v>
      </c>
      <c r="O44" s="103"/>
    </row>
    <row r="45" spans="1:15" ht="12.75" customHeight="1">
      <c r="A45" s="78" t="s">
        <v>70</v>
      </c>
      <c r="B45" s="79" t="s">
        <v>103</v>
      </c>
      <c r="C45" s="103">
        <v>7</v>
      </c>
      <c r="D45" s="103">
        <v>1</v>
      </c>
      <c r="E45" s="103">
        <v>7</v>
      </c>
      <c r="F45" s="104" t="str">
        <f t="shared" si="3"/>
        <v/>
      </c>
      <c r="G45" s="103">
        <v>1</v>
      </c>
      <c r="H45" s="103">
        <v>3</v>
      </c>
      <c r="I45" s="103">
        <v>2</v>
      </c>
      <c r="J45" s="243">
        <f t="shared" si="1"/>
        <v>5</v>
      </c>
      <c r="K45" s="103">
        <v>2</v>
      </c>
      <c r="L45" s="103">
        <v>1</v>
      </c>
      <c r="M45" s="103"/>
      <c r="N45" s="243">
        <f t="shared" si="2"/>
        <v>3</v>
      </c>
      <c r="O45" s="103"/>
    </row>
    <row r="46" spans="1:15" ht="12.75" customHeight="1">
      <c r="A46" s="78" t="s">
        <v>71</v>
      </c>
      <c r="B46" s="79" t="s">
        <v>104</v>
      </c>
      <c r="C46" s="103">
        <v>26</v>
      </c>
      <c r="D46" s="103">
        <v>24</v>
      </c>
      <c r="E46" s="103">
        <v>22</v>
      </c>
      <c r="F46" s="104" t="str">
        <f t="shared" si="3"/>
        <v/>
      </c>
      <c r="G46" s="103">
        <v>21</v>
      </c>
      <c r="H46" s="103">
        <v>16</v>
      </c>
      <c r="I46" s="103">
        <v>6</v>
      </c>
      <c r="J46" s="243">
        <f t="shared" si="1"/>
        <v>22</v>
      </c>
      <c r="K46" s="103"/>
      <c r="L46" s="103">
        <v>7</v>
      </c>
      <c r="M46" s="103"/>
      <c r="N46" s="243">
        <f t="shared" si="2"/>
        <v>7</v>
      </c>
      <c r="O46" s="103"/>
    </row>
    <row r="47" spans="1:15" ht="12.75" customHeight="1">
      <c r="A47" s="78" t="s">
        <v>72</v>
      </c>
      <c r="B47" s="79" t="s">
        <v>105</v>
      </c>
      <c r="C47" s="103"/>
      <c r="D47" s="103"/>
      <c r="E47" s="103"/>
      <c r="F47" s="104" t="str">
        <f t="shared" si="3"/>
        <v/>
      </c>
      <c r="G47" s="103"/>
      <c r="H47" s="103"/>
      <c r="I47" s="103"/>
      <c r="J47" s="243">
        <f t="shared" si="1"/>
        <v>0</v>
      </c>
      <c r="K47" s="103"/>
      <c r="L47" s="103"/>
      <c r="M47" s="103"/>
      <c r="N47" s="243">
        <f t="shared" si="2"/>
        <v>0</v>
      </c>
      <c r="O47" s="103"/>
    </row>
    <row r="48" spans="1:15" ht="12.75" customHeight="1">
      <c r="A48" s="78" t="s">
        <v>73</v>
      </c>
      <c r="B48" s="79" t="s">
        <v>106</v>
      </c>
      <c r="C48" s="103">
        <v>115</v>
      </c>
      <c r="D48" s="103">
        <v>64</v>
      </c>
      <c r="E48" s="103">
        <v>34</v>
      </c>
      <c r="F48" s="104" t="str">
        <f t="shared" si="3"/>
        <v/>
      </c>
      <c r="G48" s="103">
        <v>14</v>
      </c>
      <c r="H48" s="103">
        <v>22</v>
      </c>
      <c r="I48" s="103">
        <v>7</v>
      </c>
      <c r="J48" s="243">
        <f t="shared" si="1"/>
        <v>29</v>
      </c>
      <c r="K48" s="103">
        <v>3</v>
      </c>
      <c r="L48" s="103">
        <v>7</v>
      </c>
      <c r="M48" s="103"/>
      <c r="N48" s="243">
        <f t="shared" si="2"/>
        <v>10</v>
      </c>
      <c r="O48" s="103"/>
    </row>
    <row r="49" spans="1:15" ht="12.75" customHeight="1">
      <c r="A49" s="78" t="s">
        <v>74</v>
      </c>
      <c r="B49" s="79" t="s">
        <v>107</v>
      </c>
      <c r="C49" s="103"/>
      <c r="D49" s="103"/>
      <c r="E49" s="103"/>
      <c r="F49" s="104" t="str">
        <f t="shared" si="3"/>
        <v/>
      </c>
      <c r="G49" s="103"/>
      <c r="H49" s="103"/>
      <c r="I49" s="103"/>
      <c r="J49" s="243">
        <f t="shared" si="1"/>
        <v>0</v>
      </c>
      <c r="K49" s="103"/>
      <c r="L49" s="103"/>
      <c r="M49" s="103"/>
      <c r="N49" s="243">
        <f t="shared" si="2"/>
        <v>0</v>
      </c>
      <c r="O49" s="103"/>
    </row>
    <row r="50" spans="1:15" ht="12.75" customHeight="1">
      <c r="A50" s="78" t="s">
        <v>75</v>
      </c>
      <c r="B50" s="79" t="s">
        <v>108</v>
      </c>
      <c r="C50" s="103">
        <v>109</v>
      </c>
      <c r="D50" s="103">
        <v>71</v>
      </c>
      <c r="E50" s="103">
        <v>46</v>
      </c>
      <c r="F50" s="104" t="str">
        <f t="shared" si="3"/>
        <v/>
      </c>
      <c r="G50" s="103">
        <v>30</v>
      </c>
      <c r="H50" s="103">
        <v>30</v>
      </c>
      <c r="I50" s="103">
        <v>9</v>
      </c>
      <c r="J50" s="243">
        <f t="shared" si="1"/>
        <v>39</v>
      </c>
      <c r="K50" s="103">
        <v>5</v>
      </c>
      <c r="L50" s="103">
        <v>11</v>
      </c>
      <c r="M50" s="103">
        <v>2</v>
      </c>
      <c r="N50" s="243">
        <f t="shared" si="2"/>
        <v>18</v>
      </c>
      <c r="O50" s="103"/>
    </row>
    <row r="51" spans="1:15" ht="12.75" customHeight="1">
      <c r="A51" s="78" t="s">
        <v>76</v>
      </c>
      <c r="B51" s="79" t="s">
        <v>109</v>
      </c>
      <c r="C51" s="103">
        <v>102</v>
      </c>
      <c r="D51" s="103">
        <v>23</v>
      </c>
      <c r="E51" s="103">
        <v>27</v>
      </c>
      <c r="F51" s="104" t="str">
        <f t="shared" si="3"/>
        <v/>
      </c>
      <c r="G51" s="103">
        <v>9</v>
      </c>
      <c r="H51" s="103">
        <v>16</v>
      </c>
      <c r="I51" s="103">
        <v>4</v>
      </c>
      <c r="J51" s="243">
        <f t="shared" si="1"/>
        <v>20</v>
      </c>
      <c r="K51" s="103">
        <v>3</v>
      </c>
      <c r="L51" s="103">
        <v>5</v>
      </c>
      <c r="M51" s="103">
        <v>1</v>
      </c>
      <c r="N51" s="243">
        <f t="shared" si="2"/>
        <v>9</v>
      </c>
      <c r="O51" s="103"/>
    </row>
    <row r="52" spans="1:15" ht="12.75" customHeight="1">
      <c r="A52" s="78" t="s">
        <v>77</v>
      </c>
      <c r="B52" s="79" t="s">
        <v>110</v>
      </c>
      <c r="C52" s="103">
        <v>3</v>
      </c>
      <c r="D52" s="103"/>
      <c r="E52" s="103">
        <v>2</v>
      </c>
      <c r="F52" s="104" t="str">
        <f t="shared" si="3"/>
        <v/>
      </c>
      <c r="G52" s="103"/>
      <c r="H52" s="103">
        <v>1</v>
      </c>
      <c r="I52" s="103"/>
      <c r="J52" s="243">
        <f t="shared" si="1"/>
        <v>1</v>
      </c>
      <c r="K52" s="103"/>
      <c r="L52" s="103"/>
      <c r="M52" s="103"/>
      <c r="N52" s="243">
        <f t="shared" si="2"/>
        <v>0</v>
      </c>
      <c r="O52" s="103"/>
    </row>
    <row r="53" spans="1:15" ht="12.75" customHeight="1">
      <c r="A53" s="78" t="s">
        <v>214</v>
      </c>
      <c r="B53" s="79" t="s">
        <v>111</v>
      </c>
      <c r="C53" s="103">
        <v>23</v>
      </c>
      <c r="D53" s="103">
        <v>8</v>
      </c>
      <c r="E53" s="103">
        <v>12</v>
      </c>
      <c r="F53" s="104" t="str">
        <f t="shared" si="3"/>
        <v/>
      </c>
      <c r="G53" s="103">
        <v>5</v>
      </c>
      <c r="H53" s="103">
        <v>7</v>
      </c>
      <c r="I53" s="103">
        <v>4</v>
      </c>
      <c r="J53" s="243">
        <f t="shared" si="1"/>
        <v>11</v>
      </c>
      <c r="K53" s="103">
        <v>1</v>
      </c>
      <c r="L53" s="103">
        <v>3</v>
      </c>
      <c r="M53" s="103"/>
      <c r="N53" s="243">
        <f t="shared" si="2"/>
        <v>4</v>
      </c>
      <c r="O53" s="103"/>
    </row>
    <row r="54" spans="1:15" ht="12.75" customHeight="1">
      <c r="A54" s="78" t="s">
        <v>78</v>
      </c>
      <c r="B54" s="79" t="s">
        <v>112</v>
      </c>
      <c r="C54" s="103">
        <v>34</v>
      </c>
      <c r="D54" s="103">
        <v>7</v>
      </c>
      <c r="E54" s="103">
        <v>13</v>
      </c>
      <c r="F54" s="104" t="str">
        <f t="shared" si="3"/>
        <v/>
      </c>
      <c r="G54" s="103"/>
      <c r="H54" s="103">
        <v>11</v>
      </c>
      <c r="I54" s="103"/>
      <c r="J54" s="243">
        <f t="shared" si="1"/>
        <v>11</v>
      </c>
      <c r="K54" s="103">
        <v>2</v>
      </c>
      <c r="L54" s="103">
        <v>1</v>
      </c>
      <c r="M54" s="103"/>
      <c r="N54" s="243">
        <f t="shared" si="2"/>
        <v>3</v>
      </c>
      <c r="O54" s="103"/>
    </row>
    <row r="55" spans="1:15" ht="12.75" customHeight="1">
      <c r="A55" s="78" t="s">
        <v>79</v>
      </c>
      <c r="B55" s="79" t="s">
        <v>113</v>
      </c>
      <c r="C55" s="103"/>
      <c r="D55" s="103"/>
      <c r="E55" s="103"/>
      <c r="F55" s="104" t="str">
        <f t="shared" si="3"/>
        <v/>
      </c>
      <c r="G55" s="103"/>
      <c r="H55" s="103"/>
      <c r="I55" s="103"/>
      <c r="J55" s="243">
        <f t="shared" si="1"/>
        <v>0</v>
      </c>
      <c r="K55" s="103"/>
      <c r="L55" s="103"/>
      <c r="M55" s="103"/>
      <c r="N55" s="243">
        <f t="shared" si="2"/>
        <v>0</v>
      </c>
      <c r="O55" s="103"/>
    </row>
    <row r="56" spans="1:15" ht="12.75" customHeight="1">
      <c r="A56" s="78" t="s">
        <v>80</v>
      </c>
      <c r="B56" s="79" t="s">
        <v>114</v>
      </c>
      <c r="C56" s="103"/>
      <c r="D56" s="103"/>
      <c r="E56" s="103"/>
      <c r="F56" s="104" t="str">
        <f t="shared" si="3"/>
        <v/>
      </c>
      <c r="G56" s="103"/>
      <c r="H56" s="103"/>
      <c r="I56" s="103"/>
      <c r="J56" s="243">
        <f t="shared" si="1"/>
        <v>0</v>
      </c>
      <c r="K56" s="103"/>
      <c r="L56" s="103"/>
      <c r="M56" s="103"/>
      <c r="N56" s="243">
        <f t="shared" si="2"/>
        <v>0</v>
      </c>
      <c r="O56" s="103"/>
    </row>
    <row r="57" spans="1:15" ht="12.75" customHeight="1">
      <c r="A57" s="78" t="s">
        <v>81</v>
      </c>
      <c r="B57" s="79" t="s">
        <v>115</v>
      </c>
      <c r="C57" s="103"/>
      <c r="D57" s="103"/>
      <c r="E57" s="103"/>
      <c r="F57" s="104" t="str">
        <f t="shared" si="3"/>
        <v/>
      </c>
      <c r="G57" s="103"/>
      <c r="H57" s="103"/>
      <c r="I57" s="103"/>
      <c r="J57" s="243">
        <f t="shared" si="1"/>
        <v>0</v>
      </c>
      <c r="K57" s="103"/>
      <c r="L57" s="103"/>
      <c r="M57" s="103"/>
      <c r="N57" s="243">
        <f t="shared" si="2"/>
        <v>0</v>
      </c>
      <c r="O57" s="103"/>
    </row>
    <row r="58" spans="1:15" ht="12.75" customHeight="1">
      <c r="A58" s="78" t="s">
        <v>82</v>
      </c>
      <c r="B58" s="79" t="s">
        <v>116</v>
      </c>
      <c r="C58" s="103"/>
      <c r="D58" s="103"/>
      <c r="E58" s="103"/>
      <c r="F58" s="104" t="str">
        <f t="shared" si="3"/>
        <v/>
      </c>
      <c r="G58" s="103"/>
      <c r="H58" s="103"/>
      <c r="I58" s="103"/>
      <c r="J58" s="243">
        <f t="shared" si="1"/>
        <v>0</v>
      </c>
      <c r="K58" s="103"/>
      <c r="L58" s="103"/>
      <c r="M58" s="103"/>
      <c r="N58" s="243">
        <f t="shared" si="2"/>
        <v>0</v>
      </c>
      <c r="O58" s="103"/>
    </row>
    <row r="59" spans="1:15" ht="12.75" customHeight="1">
      <c r="A59" s="78" t="s">
        <v>83</v>
      </c>
      <c r="B59" s="79" t="s">
        <v>117</v>
      </c>
      <c r="C59" s="103"/>
      <c r="D59" s="103"/>
      <c r="E59" s="103"/>
      <c r="F59" s="104" t="str">
        <f t="shared" si="3"/>
        <v/>
      </c>
      <c r="G59" s="103"/>
      <c r="H59" s="103"/>
      <c r="I59" s="103"/>
      <c r="J59" s="243">
        <f t="shared" si="1"/>
        <v>0</v>
      </c>
      <c r="K59" s="103"/>
      <c r="L59" s="103"/>
      <c r="M59" s="103"/>
      <c r="N59" s="243">
        <f t="shared" si="2"/>
        <v>0</v>
      </c>
      <c r="O59" s="103"/>
    </row>
    <row r="60" spans="1:15" ht="12.75" customHeight="1">
      <c r="A60" s="78" t="s">
        <v>84</v>
      </c>
      <c r="B60" s="79" t="s">
        <v>118</v>
      </c>
      <c r="C60" s="103">
        <v>15</v>
      </c>
      <c r="D60" s="103">
        <v>4</v>
      </c>
      <c r="E60" s="103">
        <v>7</v>
      </c>
      <c r="F60" s="104" t="str">
        <f t="shared" si="3"/>
        <v/>
      </c>
      <c r="G60" s="103">
        <v>1</v>
      </c>
      <c r="H60" s="103">
        <v>4</v>
      </c>
      <c r="I60" s="103">
        <v>1</v>
      </c>
      <c r="J60" s="243">
        <f t="shared" si="1"/>
        <v>5</v>
      </c>
      <c r="K60" s="103">
        <v>1</v>
      </c>
      <c r="L60" s="103">
        <v>1</v>
      </c>
      <c r="M60" s="103"/>
      <c r="N60" s="243">
        <f t="shared" si="2"/>
        <v>2</v>
      </c>
      <c r="O60" s="103"/>
    </row>
    <row r="61" spans="1:15" ht="12.75" customHeight="1">
      <c r="A61" s="92" t="s">
        <v>85</v>
      </c>
      <c r="B61" s="93">
        <v>55</v>
      </c>
      <c r="C61" s="103"/>
      <c r="D61" s="103"/>
      <c r="E61" s="103"/>
      <c r="F61" s="104" t="str">
        <f t="shared" ref="F61:F88" si="4">IF(J61&gt;E61,"Ошибка",IF(N61&gt;E61,"Неверно",""))</f>
        <v/>
      </c>
      <c r="G61" s="103"/>
      <c r="H61" s="103"/>
      <c r="I61" s="103"/>
      <c r="J61" s="243">
        <f t="shared" si="1"/>
        <v>0</v>
      </c>
      <c r="K61" s="103"/>
      <c r="L61" s="103"/>
      <c r="M61" s="103"/>
      <c r="N61" s="243">
        <f t="shared" si="2"/>
        <v>0</v>
      </c>
      <c r="O61" s="103"/>
    </row>
    <row r="62" spans="1:15" ht="12.75" customHeight="1">
      <c r="A62" s="78" t="s">
        <v>86</v>
      </c>
      <c r="B62" s="79" t="s">
        <v>120</v>
      </c>
      <c r="C62" s="103"/>
      <c r="D62" s="103"/>
      <c r="E62" s="103"/>
      <c r="F62" s="104" t="str">
        <f t="shared" si="4"/>
        <v/>
      </c>
      <c r="G62" s="103"/>
      <c r="H62" s="103"/>
      <c r="I62" s="103"/>
      <c r="J62" s="243">
        <f t="shared" si="1"/>
        <v>0</v>
      </c>
      <c r="K62" s="103"/>
      <c r="L62" s="103"/>
      <c r="M62" s="103"/>
      <c r="N62" s="243">
        <f t="shared" si="2"/>
        <v>0</v>
      </c>
      <c r="O62" s="103"/>
    </row>
    <row r="63" spans="1:15" ht="12.75" customHeight="1">
      <c r="A63" s="78" t="s">
        <v>207</v>
      </c>
      <c r="B63" s="79" t="s">
        <v>121</v>
      </c>
      <c r="C63" s="103">
        <v>33</v>
      </c>
      <c r="D63" s="103">
        <v>8</v>
      </c>
      <c r="E63" s="103">
        <v>18</v>
      </c>
      <c r="F63" s="104" t="str">
        <f t="shared" si="4"/>
        <v/>
      </c>
      <c r="G63" s="103">
        <v>3</v>
      </c>
      <c r="H63" s="103">
        <v>14</v>
      </c>
      <c r="I63" s="103">
        <v>1</v>
      </c>
      <c r="J63" s="243">
        <f t="shared" si="1"/>
        <v>15</v>
      </c>
      <c r="K63" s="103">
        <v>5</v>
      </c>
      <c r="L63" s="103">
        <v>2</v>
      </c>
      <c r="M63" s="103">
        <v>1</v>
      </c>
      <c r="N63" s="243">
        <f t="shared" si="2"/>
        <v>8</v>
      </c>
      <c r="O63" s="103"/>
    </row>
    <row r="64" spans="1:15" ht="12.75" customHeight="1">
      <c r="A64" s="78" t="s">
        <v>87</v>
      </c>
      <c r="B64" s="79" t="s">
        <v>122</v>
      </c>
      <c r="C64" s="103">
        <v>1</v>
      </c>
      <c r="D64" s="103"/>
      <c r="E64" s="103"/>
      <c r="F64" s="104" t="str">
        <f t="shared" si="4"/>
        <v/>
      </c>
      <c r="G64" s="103"/>
      <c r="H64" s="103"/>
      <c r="I64" s="103"/>
      <c r="J64" s="243">
        <f t="shared" si="1"/>
        <v>0</v>
      </c>
      <c r="K64" s="103"/>
      <c r="L64" s="103"/>
      <c r="M64" s="103"/>
      <c r="N64" s="243">
        <f t="shared" si="2"/>
        <v>0</v>
      </c>
      <c r="O64" s="103"/>
    </row>
    <row r="65" spans="1:15" ht="12.75" customHeight="1">
      <c r="A65" s="78" t="s">
        <v>88</v>
      </c>
      <c r="B65" s="79" t="s">
        <v>123</v>
      </c>
      <c r="C65" s="103">
        <v>1</v>
      </c>
      <c r="D65" s="103"/>
      <c r="E65" s="103">
        <v>1</v>
      </c>
      <c r="F65" s="104" t="str">
        <f t="shared" si="4"/>
        <v/>
      </c>
      <c r="G65" s="103"/>
      <c r="H65" s="103"/>
      <c r="I65" s="103">
        <v>1</v>
      </c>
      <c r="J65" s="243">
        <f t="shared" si="1"/>
        <v>1</v>
      </c>
      <c r="K65" s="103"/>
      <c r="L65" s="103"/>
      <c r="M65" s="103"/>
      <c r="N65" s="243">
        <f t="shared" si="2"/>
        <v>0</v>
      </c>
      <c r="O65" s="103"/>
    </row>
    <row r="66" spans="1:15" ht="12.75" customHeight="1">
      <c r="A66" s="78" t="s">
        <v>89</v>
      </c>
      <c r="B66" s="79" t="s">
        <v>124</v>
      </c>
      <c r="C66" s="103">
        <v>31</v>
      </c>
      <c r="D66" s="103">
        <v>8</v>
      </c>
      <c r="E66" s="103">
        <v>22</v>
      </c>
      <c r="F66" s="104" t="str">
        <f t="shared" si="4"/>
        <v/>
      </c>
      <c r="G66" s="103">
        <v>5</v>
      </c>
      <c r="H66" s="103">
        <v>16</v>
      </c>
      <c r="I66" s="103">
        <v>3</v>
      </c>
      <c r="J66" s="243">
        <f t="shared" si="1"/>
        <v>19</v>
      </c>
      <c r="K66" s="103">
        <v>3</v>
      </c>
      <c r="L66" s="103">
        <v>6</v>
      </c>
      <c r="M66" s="103"/>
      <c r="N66" s="243">
        <f t="shared" si="2"/>
        <v>9</v>
      </c>
      <c r="O66" s="103">
        <v>1</v>
      </c>
    </row>
    <row r="67" spans="1:15" ht="12.75" customHeight="1">
      <c r="A67" s="78" t="s">
        <v>90</v>
      </c>
      <c r="B67" s="79" t="s">
        <v>125</v>
      </c>
      <c r="C67" s="103"/>
      <c r="D67" s="103"/>
      <c r="E67" s="103"/>
      <c r="F67" s="104" t="str">
        <f t="shared" si="4"/>
        <v/>
      </c>
      <c r="G67" s="103"/>
      <c r="H67" s="103"/>
      <c r="I67" s="103"/>
      <c r="J67" s="243">
        <f t="shared" si="1"/>
        <v>0</v>
      </c>
      <c r="K67" s="103"/>
      <c r="L67" s="103"/>
      <c r="M67" s="103"/>
      <c r="N67" s="243">
        <f t="shared" si="2"/>
        <v>0</v>
      </c>
      <c r="O67" s="103"/>
    </row>
    <row r="68" spans="1:15" ht="12.75" customHeight="1">
      <c r="A68" s="78" t="s">
        <v>91</v>
      </c>
      <c r="B68" s="79" t="s">
        <v>126</v>
      </c>
      <c r="C68" s="103"/>
      <c r="D68" s="103"/>
      <c r="E68" s="103"/>
      <c r="F68" s="104" t="str">
        <f t="shared" si="4"/>
        <v/>
      </c>
      <c r="G68" s="103"/>
      <c r="H68" s="103"/>
      <c r="I68" s="103"/>
      <c r="J68" s="243">
        <f t="shared" si="1"/>
        <v>0</v>
      </c>
      <c r="K68" s="103"/>
      <c r="L68" s="103"/>
      <c r="M68" s="103"/>
      <c r="N68" s="243">
        <f t="shared" si="2"/>
        <v>0</v>
      </c>
      <c r="O68" s="103"/>
    </row>
    <row r="69" spans="1:15" ht="12.75" customHeight="1">
      <c r="A69" s="78" t="s">
        <v>92</v>
      </c>
      <c r="B69" s="79" t="s">
        <v>127</v>
      </c>
      <c r="C69" s="103"/>
      <c r="D69" s="103"/>
      <c r="E69" s="103"/>
      <c r="F69" s="104" t="str">
        <f t="shared" si="4"/>
        <v/>
      </c>
      <c r="G69" s="103"/>
      <c r="H69" s="103"/>
      <c r="I69" s="103"/>
      <c r="J69" s="243">
        <f t="shared" si="1"/>
        <v>0</v>
      </c>
      <c r="K69" s="103"/>
      <c r="L69" s="103"/>
      <c r="M69" s="103"/>
      <c r="N69" s="243">
        <f t="shared" si="2"/>
        <v>0</v>
      </c>
      <c r="O69" s="103"/>
    </row>
    <row r="70" spans="1:15" ht="12.75" customHeight="1">
      <c r="A70" s="78" t="s">
        <v>93</v>
      </c>
      <c r="B70" s="79" t="s">
        <v>129</v>
      </c>
      <c r="C70" s="103">
        <v>1</v>
      </c>
      <c r="D70" s="103"/>
      <c r="E70" s="103"/>
      <c r="F70" s="104" t="str">
        <f t="shared" si="4"/>
        <v/>
      </c>
      <c r="G70" s="103"/>
      <c r="H70" s="103"/>
      <c r="I70" s="103"/>
      <c r="J70" s="243">
        <f t="shared" si="1"/>
        <v>0</v>
      </c>
      <c r="K70" s="103"/>
      <c r="L70" s="103"/>
      <c r="M70" s="103"/>
      <c r="N70" s="243">
        <f t="shared" si="2"/>
        <v>0</v>
      </c>
      <c r="O70" s="103"/>
    </row>
    <row r="71" spans="1:15" ht="12.75" customHeight="1">
      <c r="A71" s="78" t="s">
        <v>130</v>
      </c>
      <c r="B71" s="79" t="s">
        <v>163</v>
      </c>
      <c r="C71" s="103"/>
      <c r="D71" s="103"/>
      <c r="E71" s="103"/>
      <c r="F71" s="104" t="str">
        <f t="shared" si="4"/>
        <v/>
      </c>
      <c r="G71" s="103"/>
      <c r="H71" s="103"/>
      <c r="I71" s="103"/>
      <c r="J71" s="243">
        <f t="shared" si="1"/>
        <v>0</v>
      </c>
      <c r="K71" s="103"/>
      <c r="L71" s="103"/>
      <c r="M71" s="103"/>
      <c r="N71" s="243">
        <f t="shared" si="2"/>
        <v>0</v>
      </c>
      <c r="O71" s="103"/>
    </row>
    <row r="72" spans="1:15" ht="12.75" customHeight="1">
      <c r="A72" s="78" t="s">
        <v>131</v>
      </c>
      <c r="B72" s="79" t="s">
        <v>164</v>
      </c>
      <c r="C72" s="103"/>
      <c r="D72" s="103"/>
      <c r="E72" s="103"/>
      <c r="F72" s="104" t="str">
        <f t="shared" si="4"/>
        <v/>
      </c>
      <c r="G72" s="103"/>
      <c r="H72" s="103"/>
      <c r="I72" s="103"/>
      <c r="J72" s="243">
        <f t="shared" ref="J72:J110" si="5">SUM(H72:I72)</f>
        <v>0</v>
      </c>
      <c r="K72" s="103"/>
      <c r="L72" s="103"/>
      <c r="M72" s="103"/>
      <c r="N72" s="243">
        <f t="shared" ref="N72:N110" si="6">SUM(K72:M72)</f>
        <v>0</v>
      </c>
      <c r="O72" s="103"/>
    </row>
    <row r="73" spans="1:15" ht="12.75" customHeight="1">
      <c r="A73" s="78" t="s">
        <v>132</v>
      </c>
      <c r="B73" s="79" t="s">
        <v>128</v>
      </c>
      <c r="C73" s="103"/>
      <c r="D73" s="103"/>
      <c r="E73" s="103"/>
      <c r="F73" s="104" t="str">
        <f t="shared" si="4"/>
        <v/>
      </c>
      <c r="G73" s="103"/>
      <c r="H73" s="103"/>
      <c r="I73" s="103"/>
      <c r="J73" s="243">
        <f t="shared" si="5"/>
        <v>0</v>
      </c>
      <c r="K73" s="103"/>
      <c r="L73" s="103"/>
      <c r="M73" s="103"/>
      <c r="N73" s="243">
        <f t="shared" si="6"/>
        <v>0</v>
      </c>
      <c r="O73" s="103"/>
    </row>
    <row r="74" spans="1:15" ht="12.75" customHeight="1">
      <c r="A74" s="78" t="s">
        <v>133</v>
      </c>
      <c r="B74" s="79" t="s">
        <v>165</v>
      </c>
      <c r="C74" s="103">
        <v>7</v>
      </c>
      <c r="D74" s="103">
        <v>3</v>
      </c>
      <c r="E74" s="103">
        <v>5</v>
      </c>
      <c r="F74" s="104" t="str">
        <f t="shared" si="4"/>
        <v/>
      </c>
      <c r="G74" s="103">
        <v>1</v>
      </c>
      <c r="H74" s="103">
        <v>4</v>
      </c>
      <c r="I74" s="103">
        <v>1</v>
      </c>
      <c r="J74" s="243">
        <f t="shared" si="5"/>
        <v>5</v>
      </c>
      <c r="K74" s="103">
        <v>1</v>
      </c>
      <c r="L74" s="103"/>
      <c r="M74" s="103"/>
      <c r="N74" s="243">
        <f t="shared" si="6"/>
        <v>1</v>
      </c>
      <c r="O74" s="103"/>
    </row>
    <row r="75" spans="1:15" ht="12.75" customHeight="1">
      <c r="A75" s="78" t="s">
        <v>134</v>
      </c>
      <c r="B75" s="79" t="s">
        <v>166</v>
      </c>
      <c r="C75" s="103">
        <v>71</v>
      </c>
      <c r="D75" s="103">
        <v>41</v>
      </c>
      <c r="E75" s="103">
        <v>34</v>
      </c>
      <c r="F75" s="104" t="str">
        <f t="shared" si="4"/>
        <v/>
      </c>
      <c r="G75" s="103">
        <v>14</v>
      </c>
      <c r="H75" s="103">
        <v>22</v>
      </c>
      <c r="I75" s="103">
        <v>7</v>
      </c>
      <c r="J75" s="243">
        <f t="shared" si="5"/>
        <v>29</v>
      </c>
      <c r="K75" s="103">
        <v>4</v>
      </c>
      <c r="L75" s="103">
        <v>10</v>
      </c>
      <c r="M75" s="103">
        <v>1</v>
      </c>
      <c r="N75" s="243">
        <f t="shared" si="6"/>
        <v>15</v>
      </c>
      <c r="O75" s="103"/>
    </row>
    <row r="76" spans="1:15" ht="12.75" customHeight="1">
      <c r="A76" s="78" t="s">
        <v>135</v>
      </c>
      <c r="B76" s="79" t="s">
        <v>167</v>
      </c>
      <c r="C76" s="103">
        <v>19</v>
      </c>
      <c r="D76" s="103">
        <v>1</v>
      </c>
      <c r="E76" s="103">
        <v>16</v>
      </c>
      <c r="F76" s="104" t="str">
        <f t="shared" si="4"/>
        <v/>
      </c>
      <c r="G76" s="103">
        <v>1</v>
      </c>
      <c r="H76" s="103">
        <v>15</v>
      </c>
      <c r="I76" s="103">
        <v>1</v>
      </c>
      <c r="J76" s="243">
        <f t="shared" si="5"/>
        <v>16</v>
      </c>
      <c r="K76" s="103">
        <v>3</v>
      </c>
      <c r="L76" s="103">
        <v>5</v>
      </c>
      <c r="M76" s="103"/>
      <c r="N76" s="243">
        <f t="shared" si="6"/>
        <v>8</v>
      </c>
      <c r="O76" s="103">
        <v>1</v>
      </c>
    </row>
    <row r="77" spans="1:15" ht="12.75" customHeight="1">
      <c r="A77" s="78" t="s">
        <v>136</v>
      </c>
      <c r="B77" s="79" t="s">
        <v>168</v>
      </c>
      <c r="C77" s="103">
        <v>34</v>
      </c>
      <c r="D77" s="103">
        <v>11</v>
      </c>
      <c r="E77" s="103">
        <v>17</v>
      </c>
      <c r="F77" s="104" t="str">
        <f t="shared" si="4"/>
        <v/>
      </c>
      <c r="G77" s="103">
        <v>3</v>
      </c>
      <c r="H77" s="103">
        <v>13</v>
      </c>
      <c r="I77" s="103">
        <v>3</v>
      </c>
      <c r="J77" s="243">
        <f t="shared" si="5"/>
        <v>16</v>
      </c>
      <c r="K77" s="103">
        <v>5</v>
      </c>
      <c r="L77" s="103">
        <v>7</v>
      </c>
      <c r="M77" s="103">
        <v>3</v>
      </c>
      <c r="N77" s="243">
        <f t="shared" si="6"/>
        <v>15</v>
      </c>
      <c r="O77" s="103"/>
    </row>
    <row r="78" spans="1:15" ht="12.75" customHeight="1">
      <c r="A78" s="78" t="s">
        <v>137</v>
      </c>
      <c r="B78" s="79" t="s">
        <v>169</v>
      </c>
      <c r="C78" s="103">
        <v>54</v>
      </c>
      <c r="D78" s="103">
        <v>11</v>
      </c>
      <c r="E78" s="103">
        <v>32</v>
      </c>
      <c r="F78" s="104" t="str">
        <f t="shared" si="4"/>
        <v/>
      </c>
      <c r="G78" s="103"/>
      <c r="H78" s="103">
        <v>25</v>
      </c>
      <c r="I78" s="103">
        <v>1</v>
      </c>
      <c r="J78" s="243">
        <f t="shared" si="5"/>
        <v>26</v>
      </c>
      <c r="K78" s="103">
        <v>10</v>
      </c>
      <c r="L78" s="103">
        <v>2</v>
      </c>
      <c r="M78" s="103"/>
      <c r="N78" s="243">
        <f t="shared" si="6"/>
        <v>12</v>
      </c>
      <c r="O78" s="103"/>
    </row>
    <row r="79" spans="1:15" ht="12.75" customHeight="1">
      <c r="A79" s="78" t="s">
        <v>138</v>
      </c>
      <c r="B79" s="79" t="s">
        <v>170</v>
      </c>
      <c r="C79" s="103"/>
      <c r="D79" s="103"/>
      <c r="E79" s="103"/>
      <c r="F79" s="104" t="str">
        <f t="shared" si="4"/>
        <v/>
      </c>
      <c r="G79" s="103"/>
      <c r="H79" s="103"/>
      <c r="I79" s="103"/>
      <c r="J79" s="243">
        <f t="shared" si="5"/>
        <v>0</v>
      </c>
      <c r="K79" s="103"/>
      <c r="L79" s="103"/>
      <c r="M79" s="103"/>
      <c r="N79" s="243">
        <f t="shared" si="6"/>
        <v>0</v>
      </c>
      <c r="O79" s="103"/>
    </row>
    <row r="80" spans="1:15" ht="12.75" customHeight="1">
      <c r="A80" s="78" t="s">
        <v>139</v>
      </c>
      <c r="B80" s="79" t="s">
        <v>171</v>
      </c>
      <c r="C80" s="103"/>
      <c r="D80" s="103"/>
      <c r="E80" s="103"/>
      <c r="F80" s="104" t="str">
        <f t="shared" si="4"/>
        <v/>
      </c>
      <c r="G80" s="103"/>
      <c r="H80" s="103"/>
      <c r="I80" s="103"/>
      <c r="J80" s="243">
        <f t="shared" si="5"/>
        <v>0</v>
      </c>
      <c r="K80" s="103"/>
      <c r="L80" s="103"/>
      <c r="M80" s="103"/>
      <c r="N80" s="243">
        <f t="shared" si="6"/>
        <v>0</v>
      </c>
      <c r="O80" s="103"/>
    </row>
    <row r="81" spans="1:15" ht="12.75" customHeight="1">
      <c r="A81" s="78" t="s">
        <v>140</v>
      </c>
      <c r="B81" s="79" t="s">
        <v>172</v>
      </c>
      <c r="C81" s="103">
        <v>3</v>
      </c>
      <c r="D81" s="103"/>
      <c r="E81" s="103">
        <v>2</v>
      </c>
      <c r="F81" s="104" t="str">
        <f t="shared" si="4"/>
        <v/>
      </c>
      <c r="G81" s="103"/>
      <c r="H81" s="103"/>
      <c r="I81" s="103">
        <v>1</v>
      </c>
      <c r="J81" s="243">
        <f t="shared" si="5"/>
        <v>1</v>
      </c>
      <c r="K81" s="103"/>
      <c r="L81" s="103">
        <v>2</v>
      </c>
      <c r="M81" s="103"/>
      <c r="N81" s="243">
        <f t="shared" si="6"/>
        <v>2</v>
      </c>
      <c r="O81" s="103"/>
    </row>
    <row r="82" spans="1:15" ht="12.75" customHeight="1">
      <c r="A82" s="78" t="s">
        <v>141</v>
      </c>
      <c r="B82" s="79" t="s">
        <v>173</v>
      </c>
      <c r="C82" s="103">
        <v>6</v>
      </c>
      <c r="D82" s="103">
        <v>1</v>
      </c>
      <c r="E82" s="103">
        <v>5</v>
      </c>
      <c r="F82" s="104" t="str">
        <f t="shared" si="4"/>
        <v/>
      </c>
      <c r="G82" s="103">
        <v>1</v>
      </c>
      <c r="H82" s="103">
        <v>4</v>
      </c>
      <c r="I82" s="103">
        <v>1</v>
      </c>
      <c r="J82" s="243">
        <f t="shared" si="5"/>
        <v>5</v>
      </c>
      <c r="K82" s="103"/>
      <c r="L82" s="103"/>
      <c r="M82" s="103"/>
      <c r="N82" s="243">
        <f t="shared" si="6"/>
        <v>0</v>
      </c>
      <c r="O82" s="103">
        <v>1</v>
      </c>
    </row>
    <row r="83" spans="1:15" ht="12.75" customHeight="1">
      <c r="A83" s="78" t="s">
        <v>142</v>
      </c>
      <c r="B83" s="79" t="s">
        <v>174</v>
      </c>
      <c r="C83" s="103"/>
      <c r="D83" s="103"/>
      <c r="E83" s="103"/>
      <c r="F83" s="104" t="str">
        <f t="shared" si="4"/>
        <v/>
      </c>
      <c r="G83" s="103"/>
      <c r="H83" s="103"/>
      <c r="I83" s="103"/>
      <c r="J83" s="243">
        <f t="shared" si="5"/>
        <v>0</v>
      </c>
      <c r="K83" s="103"/>
      <c r="L83" s="103"/>
      <c r="M83" s="103"/>
      <c r="N83" s="243">
        <f t="shared" si="6"/>
        <v>0</v>
      </c>
      <c r="O83" s="103"/>
    </row>
    <row r="84" spans="1:15" ht="12.75" customHeight="1">
      <c r="A84" s="78" t="s">
        <v>143</v>
      </c>
      <c r="B84" s="79" t="s">
        <v>175</v>
      </c>
      <c r="C84" s="103">
        <v>21</v>
      </c>
      <c r="D84" s="103">
        <v>1</v>
      </c>
      <c r="E84" s="103">
        <v>18</v>
      </c>
      <c r="F84" s="104" t="str">
        <f t="shared" si="4"/>
        <v/>
      </c>
      <c r="G84" s="103"/>
      <c r="H84" s="103">
        <v>15</v>
      </c>
      <c r="I84" s="103">
        <v>1</v>
      </c>
      <c r="J84" s="243">
        <f t="shared" si="5"/>
        <v>16</v>
      </c>
      <c r="K84" s="103">
        <v>2</v>
      </c>
      <c r="L84" s="103">
        <v>5</v>
      </c>
      <c r="M84" s="103"/>
      <c r="N84" s="243">
        <f t="shared" si="6"/>
        <v>7</v>
      </c>
      <c r="O84" s="103"/>
    </row>
    <row r="85" spans="1:15" ht="12.75" customHeight="1">
      <c r="A85" s="78" t="s">
        <v>144</v>
      </c>
      <c r="B85" s="79" t="s">
        <v>176</v>
      </c>
      <c r="C85" s="103"/>
      <c r="D85" s="103"/>
      <c r="E85" s="103"/>
      <c r="F85" s="104" t="str">
        <f t="shared" si="4"/>
        <v/>
      </c>
      <c r="G85" s="103"/>
      <c r="H85" s="103"/>
      <c r="I85" s="103"/>
      <c r="J85" s="243">
        <f t="shared" si="5"/>
        <v>0</v>
      </c>
      <c r="K85" s="103"/>
      <c r="L85" s="103"/>
      <c r="M85" s="103"/>
      <c r="N85" s="243">
        <f t="shared" si="6"/>
        <v>0</v>
      </c>
      <c r="O85" s="103"/>
    </row>
    <row r="86" spans="1:15" ht="12.75" customHeight="1">
      <c r="A86" s="78" t="s">
        <v>145</v>
      </c>
      <c r="B86" s="79" t="s">
        <v>177</v>
      </c>
      <c r="C86" s="103"/>
      <c r="D86" s="103"/>
      <c r="E86" s="103"/>
      <c r="F86" s="104" t="str">
        <f t="shared" si="4"/>
        <v/>
      </c>
      <c r="G86" s="103"/>
      <c r="H86" s="103"/>
      <c r="I86" s="103"/>
      <c r="J86" s="243">
        <f t="shared" si="5"/>
        <v>0</v>
      </c>
      <c r="K86" s="103"/>
      <c r="L86" s="103"/>
      <c r="M86" s="103"/>
      <c r="N86" s="243">
        <f t="shared" si="6"/>
        <v>0</v>
      </c>
      <c r="O86" s="103"/>
    </row>
    <row r="87" spans="1:15" ht="12.75" customHeight="1">
      <c r="A87" s="78" t="s">
        <v>146</v>
      </c>
      <c r="B87" s="79" t="s">
        <v>178</v>
      </c>
      <c r="C87" s="103">
        <v>40</v>
      </c>
      <c r="D87" s="103">
        <v>1</v>
      </c>
      <c r="E87" s="103">
        <v>35</v>
      </c>
      <c r="F87" s="104" t="str">
        <f t="shared" si="4"/>
        <v/>
      </c>
      <c r="G87" s="103">
        <v>1</v>
      </c>
      <c r="H87" s="103">
        <v>19</v>
      </c>
      <c r="I87" s="103">
        <v>8</v>
      </c>
      <c r="J87" s="243">
        <f t="shared" si="5"/>
        <v>27</v>
      </c>
      <c r="K87" s="103">
        <v>7</v>
      </c>
      <c r="L87" s="103">
        <v>4</v>
      </c>
      <c r="M87" s="103">
        <v>1</v>
      </c>
      <c r="N87" s="243">
        <f t="shared" si="6"/>
        <v>12</v>
      </c>
      <c r="O87" s="103"/>
    </row>
    <row r="88" spans="1:15" ht="12.75" customHeight="1">
      <c r="A88" s="78" t="s">
        <v>147</v>
      </c>
      <c r="B88" s="79" t="s">
        <v>179</v>
      </c>
      <c r="C88" s="103">
        <v>20</v>
      </c>
      <c r="D88" s="103">
        <v>10</v>
      </c>
      <c r="E88" s="103">
        <v>11</v>
      </c>
      <c r="F88" s="104" t="str">
        <f t="shared" si="4"/>
        <v/>
      </c>
      <c r="G88" s="103">
        <v>4</v>
      </c>
      <c r="H88" s="103">
        <v>6</v>
      </c>
      <c r="I88" s="103">
        <v>3</v>
      </c>
      <c r="J88" s="243">
        <f t="shared" si="5"/>
        <v>9</v>
      </c>
      <c r="K88" s="103">
        <v>4</v>
      </c>
      <c r="L88" s="103">
        <v>2</v>
      </c>
      <c r="M88" s="103"/>
      <c r="N88" s="243">
        <f t="shared" si="6"/>
        <v>6</v>
      </c>
      <c r="O88" s="103"/>
    </row>
    <row r="89" spans="1:15" ht="12.75" customHeight="1">
      <c r="A89" s="92" t="s">
        <v>148</v>
      </c>
      <c r="B89" s="93">
        <v>83</v>
      </c>
      <c r="C89" s="103">
        <v>2</v>
      </c>
      <c r="D89" s="103"/>
      <c r="E89" s="103">
        <v>2</v>
      </c>
      <c r="F89" s="104" t="str">
        <f t="shared" ref="F89:F110" si="7">IF(J89&gt;E89,"Ошибка",IF(N89&gt;E89,"Неверно",""))</f>
        <v/>
      </c>
      <c r="G89" s="103"/>
      <c r="H89" s="103">
        <v>2</v>
      </c>
      <c r="I89" s="103"/>
      <c r="J89" s="243">
        <f t="shared" si="5"/>
        <v>2</v>
      </c>
      <c r="K89" s="103">
        <v>1</v>
      </c>
      <c r="L89" s="103">
        <v>1</v>
      </c>
      <c r="M89" s="103"/>
      <c r="N89" s="243">
        <f t="shared" si="6"/>
        <v>2</v>
      </c>
      <c r="O89" s="103"/>
    </row>
    <row r="90" spans="1:15" ht="12.75" customHeight="1">
      <c r="A90" s="91" t="s">
        <v>149</v>
      </c>
      <c r="B90" s="40">
        <v>84</v>
      </c>
      <c r="C90" s="103">
        <v>7</v>
      </c>
      <c r="D90" s="103"/>
      <c r="E90" s="103">
        <v>3</v>
      </c>
      <c r="F90" s="104" t="str">
        <f t="shared" si="7"/>
        <v/>
      </c>
      <c r="G90" s="103"/>
      <c r="H90" s="103">
        <v>2</v>
      </c>
      <c r="I90" s="103">
        <v>1</v>
      </c>
      <c r="J90" s="243">
        <f t="shared" si="5"/>
        <v>3</v>
      </c>
      <c r="K90" s="103">
        <v>1</v>
      </c>
      <c r="L90" s="103"/>
      <c r="M90" s="103"/>
      <c r="N90" s="243">
        <f t="shared" si="6"/>
        <v>1</v>
      </c>
      <c r="O90" s="103"/>
    </row>
    <row r="91" spans="1:15" ht="12.75" customHeight="1">
      <c r="A91" s="78" t="s">
        <v>150</v>
      </c>
      <c r="B91" s="79" t="s">
        <v>182</v>
      </c>
      <c r="C91" s="103">
        <v>21</v>
      </c>
      <c r="D91" s="103">
        <v>2</v>
      </c>
      <c r="E91" s="103">
        <v>14</v>
      </c>
      <c r="F91" s="104" t="str">
        <f t="shared" si="7"/>
        <v/>
      </c>
      <c r="G91" s="103"/>
      <c r="H91" s="103">
        <v>12</v>
      </c>
      <c r="I91" s="103">
        <v>2</v>
      </c>
      <c r="J91" s="243">
        <f t="shared" si="5"/>
        <v>14</v>
      </c>
      <c r="K91" s="103">
        <v>8</v>
      </c>
      <c r="L91" s="103">
        <v>4</v>
      </c>
      <c r="M91" s="103"/>
      <c r="N91" s="243">
        <f t="shared" si="6"/>
        <v>12</v>
      </c>
      <c r="O91" s="103">
        <v>1</v>
      </c>
    </row>
    <row r="92" spans="1:15" ht="12.75" customHeight="1">
      <c r="A92" s="78" t="s">
        <v>151</v>
      </c>
      <c r="B92" s="79" t="s">
        <v>183</v>
      </c>
      <c r="C92" s="103"/>
      <c r="D92" s="103"/>
      <c r="E92" s="103"/>
      <c r="F92" s="104" t="str">
        <f t="shared" si="7"/>
        <v/>
      </c>
      <c r="G92" s="103"/>
      <c r="H92" s="103"/>
      <c r="I92" s="103"/>
      <c r="J92" s="243">
        <f t="shared" si="5"/>
        <v>0</v>
      </c>
      <c r="K92" s="103"/>
      <c r="L92" s="103"/>
      <c r="M92" s="103"/>
      <c r="N92" s="243">
        <f t="shared" si="6"/>
        <v>0</v>
      </c>
      <c r="O92" s="103"/>
    </row>
    <row r="93" spans="1:15" ht="12.75" customHeight="1">
      <c r="A93" s="78" t="s">
        <v>152</v>
      </c>
      <c r="B93" s="79" t="s">
        <v>184</v>
      </c>
      <c r="C93" s="103"/>
      <c r="D93" s="103"/>
      <c r="E93" s="103"/>
      <c r="F93" s="104" t="str">
        <f t="shared" si="7"/>
        <v/>
      </c>
      <c r="G93" s="103"/>
      <c r="H93" s="103"/>
      <c r="I93" s="103"/>
      <c r="J93" s="243">
        <f t="shared" si="5"/>
        <v>0</v>
      </c>
      <c r="K93" s="103"/>
      <c r="L93" s="103"/>
      <c r="M93" s="103"/>
      <c r="N93" s="243">
        <f t="shared" si="6"/>
        <v>0</v>
      </c>
      <c r="O93" s="103"/>
    </row>
    <row r="94" spans="1:15" ht="12.75" customHeight="1">
      <c r="A94" s="78" t="s">
        <v>153</v>
      </c>
      <c r="B94" s="79" t="s">
        <v>185</v>
      </c>
      <c r="C94" s="103">
        <v>260</v>
      </c>
      <c r="D94" s="103">
        <v>156</v>
      </c>
      <c r="E94" s="103">
        <v>106</v>
      </c>
      <c r="F94" s="104" t="str">
        <f t="shared" si="7"/>
        <v/>
      </c>
      <c r="G94" s="103">
        <v>47</v>
      </c>
      <c r="H94" s="103">
        <v>73</v>
      </c>
      <c r="I94" s="103">
        <v>20</v>
      </c>
      <c r="J94" s="243">
        <f t="shared" si="5"/>
        <v>93</v>
      </c>
      <c r="K94" s="103">
        <v>9</v>
      </c>
      <c r="L94" s="103">
        <v>27</v>
      </c>
      <c r="M94" s="103">
        <v>7</v>
      </c>
      <c r="N94" s="243">
        <f t="shared" si="6"/>
        <v>43</v>
      </c>
      <c r="O94" s="103"/>
    </row>
    <row r="95" spans="1:15" ht="12.75" customHeight="1">
      <c r="A95" s="78" t="s">
        <v>154</v>
      </c>
      <c r="B95" s="79" t="s">
        <v>186</v>
      </c>
      <c r="C95" s="103"/>
      <c r="D95" s="103"/>
      <c r="E95" s="103"/>
      <c r="F95" s="104" t="str">
        <f t="shared" si="7"/>
        <v/>
      </c>
      <c r="G95" s="103"/>
      <c r="H95" s="103"/>
      <c r="I95" s="103"/>
      <c r="J95" s="243">
        <f t="shared" si="5"/>
        <v>0</v>
      </c>
      <c r="K95" s="103"/>
      <c r="L95" s="103"/>
      <c r="M95" s="103"/>
      <c r="N95" s="243">
        <f t="shared" si="6"/>
        <v>0</v>
      </c>
      <c r="O95" s="103"/>
    </row>
    <row r="96" spans="1:15" ht="12.75" customHeight="1">
      <c r="A96" s="78" t="s">
        <v>155</v>
      </c>
      <c r="B96" s="79" t="s">
        <v>187</v>
      </c>
      <c r="C96" s="103">
        <v>34</v>
      </c>
      <c r="D96" s="103">
        <v>26</v>
      </c>
      <c r="E96" s="103">
        <v>16</v>
      </c>
      <c r="F96" s="104" t="str">
        <f t="shared" si="7"/>
        <v/>
      </c>
      <c r="G96" s="103">
        <v>12</v>
      </c>
      <c r="H96" s="103">
        <v>12</v>
      </c>
      <c r="I96" s="103">
        <v>2</v>
      </c>
      <c r="J96" s="243">
        <f t="shared" si="5"/>
        <v>14</v>
      </c>
      <c r="K96" s="103">
        <v>1</v>
      </c>
      <c r="L96" s="103">
        <v>2</v>
      </c>
      <c r="M96" s="103"/>
      <c r="N96" s="243">
        <f t="shared" si="6"/>
        <v>3</v>
      </c>
      <c r="O96" s="103"/>
    </row>
    <row r="97" spans="1:15" ht="12.75" customHeight="1">
      <c r="A97" s="78" t="s">
        <v>156</v>
      </c>
      <c r="B97" s="79" t="s">
        <v>188</v>
      </c>
      <c r="C97" s="103">
        <v>6</v>
      </c>
      <c r="D97" s="103"/>
      <c r="E97" s="103">
        <v>5</v>
      </c>
      <c r="F97" s="104" t="str">
        <f t="shared" si="7"/>
        <v/>
      </c>
      <c r="G97" s="103"/>
      <c r="H97" s="103">
        <v>2</v>
      </c>
      <c r="I97" s="103">
        <v>2</v>
      </c>
      <c r="J97" s="243">
        <f t="shared" si="5"/>
        <v>4</v>
      </c>
      <c r="K97" s="103"/>
      <c r="L97" s="103">
        <v>3</v>
      </c>
      <c r="M97" s="103"/>
      <c r="N97" s="243">
        <f t="shared" si="6"/>
        <v>3</v>
      </c>
      <c r="O97" s="103"/>
    </row>
    <row r="98" spans="1:15" ht="12.75" customHeight="1">
      <c r="A98" s="78" t="s">
        <v>157</v>
      </c>
      <c r="B98" s="79" t="s">
        <v>189</v>
      </c>
      <c r="C98" s="103">
        <v>3</v>
      </c>
      <c r="D98" s="103"/>
      <c r="E98" s="103">
        <v>2</v>
      </c>
      <c r="F98" s="104" t="str">
        <f t="shared" si="7"/>
        <v/>
      </c>
      <c r="G98" s="103"/>
      <c r="H98" s="103">
        <v>1</v>
      </c>
      <c r="I98" s="103"/>
      <c r="J98" s="243">
        <f t="shared" si="5"/>
        <v>1</v>
      </c>
      <c r="K98" s="103"/>
      <c r="L98" s="103"/>
      <c r="M98" s="103"/>
      <c r="N98" s="243">
        <f t="shared" si="6"/>
        <v>0</v>
      </c>
      <c r="O98" s="103"/>
    </row>
    <row r="99" spans="1:15" ht="12.75" customHeight="1">
      <c r="A99" s="78" t="s">
        <v>158</v>
      </c>
      <c r="B99" s="79" t="s">
        <v>190</v>
      </c>
      <c r="C99" s="103">
        <v>15</v>
      </c>
      <c r="D99" s="103">
        <v>2</v>
      </c>
      <c r="E99" s="103">
        <v>12</v>
      </c>
      <c r="F99" s="104" t="str">
        <f t="shared" si="7"/>
        <v/>
      </c>
      <c r="G99" s="103">
        <v>1</v>
      </c>
      <c r="H99" s="103">
        <v>10</v>
      </c>
      <c r="I99" s="103">
        <v>1</v>
      </c>
      <c r="J99" s="243">
        <f t="shared" si="5"/>
        <v>11</v>
      </c>
      <c r="K99" s="103">
        <v>4</v>
      </c>
      <c r="L99" s="103">
        <v>4</v>
      </c>
      <c r="M99" s="103">
        <v>1</v>
      </c>
      <c r="N99" s="243">
        <f t="shared" si="6"/>
        <v>9</v>
      </c>
      <c r="O99" s="103"/>
    </row>
    <row r="100" spans="1:15">
      <c r="A100" s="78" t="s">
        <v>159</v>
      </c>
      <c r="B100" s="79" t="s">
        <v>191</v>
      </c>
      <c r="C100" s="103">
        <v>64</v>
      </c>
      <c r="D100" s="103">
        <v>30</v>
      </c>
      <c r="E100" s="103">
        <v>31</v>
      </c>
      <c r="F100" s="104" t="str">
        <f t="shared" si="7"/>
        <v/>
      </c>
      <c r="G100" s="103">
        <v>7</v>
      </c>
      <c r="H100" s="103">
        <v>20</v>
      </c>
      <c r="I100" s="103">
        <v>5</v>
      </c>
      <c r="J100" s="243">
        <f t="shared" si="5"/>
        <v>25</v>
      </c>
      <c r="K100" s="103">
        <v>4</v>
      </c>
      <c r="L100" s="103">
        <v>6</v>
      </c>
      <c r="M100" s="103">
        <v>1</v>
      </c>
      <c r="N100" s="243">
        <f t="shared" si="6"/>
        <v>11</v>
      </c>
      <c r="O100" s="103"/>
    </row>
    <row r="101" spans="1:15">
      <c r="A101" s="78" t="s">
        <v>160</v>
      </c>
      <c r="B101" s="79" t="s">
        <v>192</v>
      </c>
      <c r="C101" s="103">
        <v>13</v>
      </c>
      <c r="D101" s="103">
        <v>3</v>
      </c>
      <c r="E101" s="103">
        <v>8</v>
      </c>
      <c r="F101" s="104" t="str">
        <f t="shared" si="7"/>
        <v/>
      </c>
      <c r="G101" s="103">
        <v>1</v>
      </c>
      <c r="H101" s="103">
        <v>5</v>
      </c>
      <c r="I101" s="103">
        <v>2</v>
      </c>
      <c r="J101" s="243">
        <f t="shared" si="5"/>
        <v>7</v>
      </c>
      <c r="K101" s="103">
        <v>2</v>
      </c>
      <c r="L101" s="103">
        <v>1</v>
      </c>
      <c r="M101" s="103">
        <v>1</v>
      </c>
      <c r="N101" s="243">
        <f t="shared" si="6"/>
        <v>4</v>
      </c>
      <c r="O101" s="103"/>
    </row>
    <row r="102" spans="1:15">
      <c r="A102" s="78" t="s">
        <v>161</v>
      </c>
      <c r="B102" s="79" t="s">
        <v>193</v>
      </c>
      <c r="C102" s="103"/>
      <c r="D102" s="103"/>
      <c r="E102" s="103"/>
      <c r="F102" s="104" t="str">
        <f t="shared" si="7"/>
        <v/>
      </c>
      <c r="G102" s="103"/>
      <c r="H102" s="103"/>
      <c r="I102" s="103"/>
      <c r="J102" s="243">
        <f t="shared" si="5"/>
        <v>0</v>
      </c>
      <c r="K102" s="103"/>
      <c r="L102" s="103"/>
      <c r="M102" s="103"/>
      <c r="N102" s="243">
        <f t="shared" si="6"/>
        <v>0</v>
      </c>
      <c r="O102" s="103"/>
    </row>
    <row r="103" spans="1:15">
      <c r="A103" s="78" t="s">
        <v>162</v>
      </c>
      <c r="B103" s="79" t="s">
        <v>194</v>
      </c>
      <c r="C103" s="103">
        <v>1</v>
      </c>
      <c r="D103" s="103"/>
      <c r="E103" s="103">
        <v>1</v>
      </c>
      <c r="F103" s="104" t="str">
        <f t="shared" si="7"/>
        <v/>
      </c>
      <c r="G103" s="103"/>
      <c r="H103" s="103">
        <v>1</v>
      </c>
      <c r="I103" s="103"/>
      <c r="J103" s="243">
        <f t="shared" si="5"/>
        <v>1</v>
      </c>
      <c r="K103" s="103">
        <v>1</v>
      </c>
      <c r="L103" s="103"/>
      <c r="M103" s="103"/>
      <c r="N103" s="243">
        <f t="shared" si="6"/>
        <v>1</v>
      </c>
      <c r="O103" s="103"/>
    </row>
    <row r="104" spans="1:15" ht="25.5">
      <c r="A104" s="78" t="s">
        <v>195</v>
      </c>
      <c r="B104" s="80" t="s">
        <v>196</v>
      </c>
      <c r="C104" s="103">
        <v>8</v>
      </c>
      <c r="D104" s="103"/>
      <c r="E104" s="103">
        <v>7</v>
      </c>
      <c r="F104" s="104" t="str">
        <f t="shared" si="7"/>
        <v/>
      </c>
      <c r="G104" s="103"/>
      <c r="H104" s="103">
        <v>6</v>
      </c>
      <c r="I104" s="103">
        <v>1</v>
      </c>
      <c r="J104" s="243">
        <f t="shared" si="5"/>
        <v>7</v>
      </c>
      <c r="K104" s="103">
        <v>5</v>
      </c>
      <c r="L104" s="103">
        <v>1</v>
      </c>
      <c r="M104" s="103"/>
      <c r="N104" s="243">
        <f t="shared" si="6"/>
        <v>6</v>
      </c>
      <c r="O104" s="103"/>
    </row>
    <row r="105" spans="1:15" ht="24" customHeight="1" thickBot="1">
      <c r="A105" s="190" t="s">
        <v>197</v>
      </c>
      <c r="B105" s="191" t="s">
        <v>198</v>
      </c>
      <c r="C105" s="59">
        <v>110</v>
      </c>
      <c r="D105" s="59">
        <v>36</v>
      </c>
      <c r="E105" s="59">
        <v>61</v>
      </c>
      <c r="F105" s="192" t="str">
        <f t="shared" si="7"/>
        <v/>
      </c>
      <c r="G105" s="59">
        <v>15</v>
      </c>
      <c r="H105" s="59">
        <v>37</v>
      </c>
      <c r="I105" s="59">
        <v>12</v>
      </c>
      <c r="J105" s="243">
        <f t="shared" si="5"/>
        <v>49</v>
      </c>
      <c r="K105" s="59">
        <v>13</v>
      </c>
      <c r="L105" s="59">
        <v>10</v>
      </c>
      <c r="M105" s="59">
        <v>1</v>
      </c>
      <c r="N105" s="244">
        <f t="shared" si="6"/>
        <v>24</v>
      </c>
      <c r="O105" s="59">
        <v>1</v>
      </c>
    </row>
    <row r="106" spans="1:15">
      <c r="A106" s="124" t="s">
        <v>263</v>
      </c>
      <c r="B106" s="188" t="s">
        <v>200</v>
      </c>
      <c r="C106" s="103">
        <v>121</v>
      </c>
      <c r="D106" s="103"/>
      <c r="E106" s="103">
        <v>92</v>
      </c>
      <c r="F106" s="104" t="str">
        <f t="shared" si="7"/>
        <v/>
      </c>
      <c r="G106" s="103"/>
      <c r="H106" s="103">
        <v>71</v>
      </c>
      <c r="I106" s="103">
        <v>8</v>
      </c>
      <c r="J106" s="243">
        <f t="shared" si="5"/>
        <v>79</v>
      </c>
      <c r="K106" s="103">
        <v>22</v>
      </c>
      <c r="L106" s="103">
        <v>23</v>
      </c>
      <c r="M106" s="103">
        <v>0</v>
      </c>
      <c r="N106" s="243">
        <f t="shared" si="6"/>
        <v>45</v>
      </c>
      <c r="O106" s="103">
        <v>2</v>
      </c>
    </row>
    <row r="107" spans="1:15">
      <c r="A107" s="117" t="s">
        <v>205</v>
      </c>
      <c r="B107" s="165" t="s">
        <v>264</v>
      </c>
      <c r="C107" s="103"/>
      <c r="D107" s="103"/>
      <c r="E107" s="103"/>
      <c r="F107" s="104" t="str">
        <f t="shared" si="7"/>
        <v/>
      </c>
      <c r="G107" s="103"/>
      <c r="H107" s="103"/>
      <c r="I107" s="103"/>
      <c r="J107" s="243">
        <f t="shared" si="5"/>
        <v>0</v>
      </c>
      <c r="K107" s="103"/>
      <c r="L107" s="103"/>
      <c r="M107" s="103"/>
      <c r="N107" s="243">
        <f t="shared" si="6"/>
        <v>0</v>
      </c>
      <c r="O107" s="103"/>
    </row>
    <row r="108" spans="1:15">
      <c r="A108" s="117" t="s">
        <v>201</v>
      </c>
      <c r="B108" s="165" t="s">
        <v>265</v>
      </c>
      <c r="C108" s="103"/>
      <c r="D108" s="103"/>
      <c r="E108" s="103"/>
      <c r="F108" s="104" t="str">
        <f t="shared" si="7"/>
        <v/>
      </c>
      <c r="G108" s="103"/>
      <c r="H108" s="103"/>
      <c r="I108" s="103"/>
      <c r="J108" s="243">
        <f t="shared" si="5"/>
        <v>0</v>
      </c>
      <c r="K108" s="103"/>
      <c r="L108" s="103"/>
      <c r="M108" s="103"/>
      <c r="N108" s="243">
        <f t="shared" si="6"/>
        <v>0</v>
      </c>
      <c r="O108" s="103"/>
    </row>
    <row r="109" spans="1:15">
      <c r="A109" s="117" t="s">
        <v>262</v>
      </c>
      <c r="B109" s="165" t="s">
        <v>202</v>
      </c>
      <c r="C109" s="103">
        <v>130</v>
      </c>
      <c r="D109" s="103"/>
      <c r="E109" s="103">
        <v>72</v>
      </c>
      <c r="F109" s="104" t="str">
        <f t="shared" si="7"/>
        <v/>
      </c>
      <c r="G109" s="103"/>
      <c r="H109" s="103">
        <v>60</v>
      </c>
      <c r="I109" s="103">
        <v>10</v>
      </c>
      <c r="J109" s="243">
        <f t="shared" si="5"/>
        <v>70</v>
      </c>
      <c r="K109" s="103">
        <v>19</v>
      </c>
      <c r="L109" s="103">
        <v>14</v>
      </c>
      <c r="M109" s="103">
        <v>6</v>
      </c>
      <c r="N109" s="243">
        <f t="shared" si="6"/>
        <v>39</v>
      </c>
      <c r="O109" s="103">
        <v>3</v>
      </c>
    </row>
    <row r="110" spans="1:15" ht="40.5" customHeight="1" thickBot="1">
      <c r="A110" s="193" t="s">
        <v>365</v>
      </c>
      <c r="B110" s="194" t="s">
        <v>203</v>
      </c>
      <c r="C110" s="59">
        <v>1847</v>
      </c>
      <c r="D110" s="59">
        <v>967</v>
      </c>
      <c r="E110" s="59">
        <v>801</v>
      </c>
      <c r="F110" s="192" t="str">
        <f t="shared" si="7"/>
        <v/>
      </c>
      <c r="G110" s="59">
        <v>302</v>
      </c>
      <c r="H110" s="59">
        <v>537</v>
      </c>
      <c r="I110" s="59">
        <v>142</v>
      </c>
      <c r="J110" s="243">
        <f t="shared" si="5"/>
        <v>679</v>
      </c>
      <c r="K110" s="59">
        <v>116</v>
      </c>
      <c r="L110" s="59">
        <v>177</v>
      </c>
      <c r="M110" s="59">
        <v>19</v>
      </c>
      <c r="N110" s="244">
        <f t="shared" si="6"/>
        <v>312</v>
      </c>
      <c r="O110" s="59">
        <v>6</v>
      </c>
    </row>
    <row r="111" spans="1:15" ht="12.75" customHeight="1">
      <c r="A111" s="195"/>
      <c r="B111" s="196"/>
      <c r="C111" s="184" t="str">
        <f>IF(C113=C112," ","Неверно")</f>
        <v xml:space="preserve"> </v>
      </c>
      <c r="D111" s="184" t="str">
        <f t="shared" ref="D111:O111" si="8">IF(D113=D112," ","Неверно")</f>
        <v xml:space="preserve"> </v>
      </c>
      <c r="E111" s="184" t="str">
        <f t="shared" si="8"/>
        <v xml:space="preserve"> </v>
      </c>
      <c r="F111" s="184"/>
      <c r="G111" s="184" t="str">
        <f t="shared" si="8"/>
        <v xml:space="preserve"> </v>
      </c>
      <c r="H111" s="184" t="str">
        <f t="shared" si="8"/>
        <v xml:space="preserve"> </v>
      </c>
      <c r="I111" s="184" t="str">
        <f t="shared" si="8"/>
        <v xml:space="preserve"> </v>
      </c>
      <c r="J111" s="184" t="str">
        <f t="shared" si="8"/>
        <v xml:space="preserve"> </v>
      </c>
      <c r="K111" s="184" t="str">
        <f t="shared" si="8"/>
        <v xml:space="preserve"> </v>
      </c>
      <c r="L111" s="184" t="str">
        <f t="shared" si="8"/>
        <v xml:space="preserve"> </v>
      </c>
      <c r="M111" s="184" t="str">
        <f t="shared" si="8"/>
        <v xml:space="preserve"> </v>
      </c>
      <c r="N111" s="184" t="str">
        <f t="shared" si="8"/>
        <v xml:space="preserve"> </v>
      </c>
      <c r="O111" s="184" t="str">
        <f t="shared" si="8"/>
        <v xml:space="preserve"> </v>
      </c>
    </row>
    <row r="112" spans="1:15" ht="11.25" hidden="1" customHeight="1">
      <c r="A112" s="176" t="s">
        <v>364</v>
      </c>
      <c r="B112" s="144"/>
      <c r="C112" s="52">
        <f>SUM(C106:C110)</f>
        <v>2098</v>
      </c>
      <c r="D112" s="52">
        <f t="shared" ref="D112:O112" si="9">SUM(D106:D110)</f>
        <v>967</v>
      </c>
      <c r="E112" s="52">
        <f t="shared" si="9"/>
        <v>965</v>
      </c>
      <c r="F112" s="52">
        <f t="shared" si="9"/>
        <v>0</v>
      </c>
      <c r="G112" s="52">
        <f t="shared" si="9"/>
        <v>302</v>
      </c>
      <c r="H112" s="52">
        <f t="shared" si="9"/>
        <v>668</v>
      </c>
      <c r="I112" s="52">
        <f t="shared" si="9"/>
        <v>160</v>
      </c>
      <c r="J112" s="52">
        <f t="shared" si="9"/>
        <v>828</v>
      </c>
      <c r="K112" s="52">
        <f t="shared" si="9"/>
        <v>157</v>
      </c>
      <c r="L112" s="52">
        <f t="shared" si="9"/>
        <v>214</v>
      </c>
      <c r="M112" s="52">
        <f t="shared" si="9"/>
        <v>25</v>
      </c>
      <c r="N112" s="52">
        <f t="shared" si="9"/>
        <v>396</v>
      </c>
      <c r="O112" s="52">
        <f t="shared" si="9"/>
        <v>11</v>
      </c>
    </row>
    <row r="113" spans="1:15">
      <c r="A113" s="81" t="s">
        <v>199</v>
      </c>
      <c r="B113" s="79" t="s">
        <v>266</v>
      </c>
      <c r="C113" s="57">
        <f>SUM(C7:C105)</f>
        <v>2098</v>
      </c>
      <c r="D113" s="57">
        <f t="shared" ref="D113:O113" si="10">SUM(D7:D105)</f>
        <v>967</v>
      </c>
      <c r="E113" s="57">
        <f t="shared" si="10"/>
        <v>965</v>
      </c>
      <c r="F113" s="57">
        <f t="shared" si="10"/>
        <v>0</v>
      </c>
      <c r="G113" s="57">
        <f t="shared" si="10"/>
        <v>302</v>
      </c>
      <c r="H113" s="57">
        <f t="shared" si="10"/>
        <v>668</v>
      </c>
      <c r="I113" s="57">
        <f t="shared" si="10"/>
        <v>160</v>
      </c>
      <c r="J113" s="57">
        <f t="shared" si="10"/>
        <v>828</v>
      </c>
      <c r="K113" s="57">
        <f t="shared" si="10"/>
        <v>157</v>
      </c>
      <c r="L113" s="57">
        <f t="shared" si="10"/>
        <v>214</v>
      </c>
      <c r="M113" s="57">
        <f t="shared" si="10"/>
        <v>25</v>
      </c>
      <c r="N113" s="57">
        <f t="shared" si="10"/>
        <v>396</v>
      </c>
      <c r="O113" s="57">
        <f t="shared" si="10"/>
        <v>11</v>
      </c>
    </row>
    <row r="114" spans="1: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</sheetData>
  <sheetProtection sheet="1" objects="1" scenarios="1" selectLockedCells="1"/>
  <mergeCells count="12">
    <mergeCell ref="K4:M4"/>
    <mergeCell ref="E6:F6"/>
    <mergeCell ref="A1:O1"/>
    <mergeCell ref="A2:O2"/>
    <mergeCell ref="B3:B5"/>
    <mergeCell ref="C3:D4"/>
    <mergeCell ref="O3:O5"/>
    <mergeCell ref="H3:M3"/>
    <mergeCell ref="H4:I4"/>
    <mergeCell ref="E5:F5"/>
    <mergeCell ref="A3:A5"/>
    <mergeCell ref="E3:G4"/>
  </mergeCells>
  <phoneticPr fontId="5" type="noConversion"/>
  <conditionalFormatting sqref="F7:F31">
    <cfRule type="containsText" dxfId="14" priority="18" operator="containsText" text="Неверно">
      <formula>NOT(ISERROR(SEARCH("Неверно",F7)))</formula>
    </cfRule>
    <cfRule type="containsText" dxfId="13" priority="19" operator="containsText" text="Ошибка">
      <formula>NOT(ISERROR(SEARCH("Ошибка",F7)))</formula>
    </cfRule>
  </conditionalFormatting>
  <conditionalFormatting sqref="F32:F60">
    <cfRule type="containsText" dxfId="12" priority="12" operator="containsText" text="Неверно">
      <formula>NOT(ISERROR(SEARCH("Неверно",F32)))</formula>
    </cfRule>
    <cfRule type="containsText" dxfId="11" priority="13" operator="containsText" text="Ошибка">
      <formula>NOT(ISERROR(SEARCH("Ошибка",F32)))</formula>
    </cfRule>
  </conditionalFormatting>
  <conditionalFormatting sqref="F61:F88">
    <cfRule type="containsText" dxfId="10" priority="10" operator="containsText" text="Неверно">
      <formula>NOT(ISERROR(SEARCH("Неверно",F61)))</formula>
    </cfRule>
    <cfRule type="containsText" dxfId="9" priority="11" operator="containsText" text="Ошибка">
      <formula>NOT(ISERROR(SEARCH("Ошибка",F61)))</formula>
    </cfRule>
  </conditionalFormatting>
  <conditionalFormatting sqref="F89:F105">
    <cfRule type="containsText" dxfId="8" priority="8" operator="containsText" text="Неверно">
      <formula>NOT(ISERROR(SEARCH("Неверно",F89)))</formula>
    </cfRule>
    <cfRule type="containsText" dxfId="7" priority="9" operator="containsText" text="Ошибка">
      <formula>NOT(ISERROR(SEARCH("Ошибка",F89)))</formula>
    </cfRule>
  </conditionalFormatting>
  <conditionalFormatting sqref="F107:F110">
    <cfRule type="containsText" dxfId="6" priority="6" operator="containsText" text="Неверно">
      <formula>NOT(ISERROR(SEARCH("Неверно",F107)))</formula>
    </cfRule>
    <cfRule type="containsText" dxfId="5" priority="7" operator="containsText" text="Ошибка">
      <formula>NOT(ISERROR(SEARCH("Ошибка",F107)))</formula>
    </cfRule>
  </conditionalFormatting>
  <conditionalFormatting sqref="F106">
    <cfRule type="containsText" dxfId="4" priority="4" operator="containsText" text="Неверно">
      <formula>NOT(ISERROR(SEARCH("Неверно",F106)))</formula>
    </cfRule>
    <cfRule type="containsText" dxfId="3" priority="5" operator="containsText" text="Ошибка">
      <formula>NOT(ISERROR(SEARCH("Ошибка",F106)))</formula>
    </cfRule>
  </conditionalFormatting>
  <conditionalFormatting sqref="C111:O111">
    <cfRule type="containsText" dxfId="2" priority="1" operator="containsText" text="Неверно">
      <formula>NOT(ISERROR(SEARCH("Неверно",C111)))</formula>
    </cfRule>
  </conditionalFormatting>
  <dataValidations count="3">
    <dataValidation type="decimal" allowBlank="1" showInputMessage="1" showErrorMessage="1" errorTitle="Ошибка!" error="Некорректный ввод данных. Введите число" sqref="C111:O112">
      <formula1>0</formula1>
      <formula2>5000</formula2>
    </dataValidation>
    <dataValidation type="decimal" allowBlank="1" showInputMessage="1" showErrorMessage="1" errorTitle="Ошибка!" error="Некорректный ввод данных. Введите число" sqref="G7:O110 C7:D110">
      <formula1>0</formula1>
      <formula2>500000</formula2>
    </dataValidation>
    <dataValidation type="whole" operator="lessThanOrEqual" allowBlank="1" showInputMessage="1" showErrorMessage="1" errorTitle="Ошибка!" error="Значение ячейки не может быть больше, чем показатель &quot;Всего&quot; графа 31" sqref="E7:E110">
      <formula1>C7</formula1>
    </dataValidation>
  </dataValidations>
  <pageMargins left="0.70866141732283472" right="0.39370078740157483" top="0.98425196850393704" bottom="0.78740157480314965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indexed="40"/>
  </sheetPr>
  <dimension ref="A1:O16"/>
  <sheetViews>
    <sheetView zoomScaleSheetLayoutView="120" workbookViewId="0">
      <selection activeCell="H7" sqref="H7:H12"/>
    </sheetView>
  </sheetViews>
  <sheetFormatPr defaultRowHeight="12.75"/>
  <cols>
    <col min="1" max="1" width="29.7109375" customWidth="1"/>
    <col min="2" max="2" width="6.140625" customWidth="1"/>
    <col min="3" max="3" width="5.5703125" customWidth="1"/>
    <col min="4" max="4" width="7.28515625" customWidth="1"/>
    <col min="5" max="6" width="6.5703125" customWidth="1"/>
    <col min="7" max="7" width="6.7109375" customWidth="1"/>
    <col min="8" max="8" width="6.42578125" customWidth="1"/>
    <col min="9" max="9" width="6.5703125" customWidth="1"/>
    <col min="10" max="10" width="10.5703125" customWidth="1"/>
    <col min="11" max="11" width="10.140625" customWidth="1"/>
  </cols>
  <sheetData>
    <row r="1" spans="1:15" ht="15.75">
      <c r="A1" s="398" t="s">
        <v>279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8"/>
      <c r="M1" s="8"/>
      <c r="N1" s="8"/>
    </row>
    <row r="2" spans="1:15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5">
      <c r="A3" s="399" t="s">
        <v>295</v>
      </c>
      <c r="B3" s="401" t="s">
        <v>215</v>
      </c>
      <c r="C3" s="403" t="s">
        <v>224</v>
      </c>
      <c r="D3" s="405" t="s">
        <v>225</v>
      </c>
      <c r="E3" s="405"/>
      <c r="F3" s="405"/>
      <c r="G3" s="405"/>
      <c r="H3" s="405"/>
      <c r="I3" s="405"/>
      <c r="J3" s="405"/>
      <c r="K3" s="405"/>
    </row>
    <row r="4" spans="1:15" ht="29.25" customHeight="1">
      <c r="A4" s="399"/>
      <c r="B4" s="401"/>
      <c r="C4" s="403"/>
      <c r="D4" s="407" t="s">
        <v>217</v>
      </c>
      <c r="E4" s="408"/>
      <c r="F4" s="409"/>
      <c r="G4" s="407" t="s">
        <v>218</v>
      </c>
      <c r="H4" s="408"/>
      <c r="I4" s="409"/>
      <c r="J4" s="406" t="s">
        <v>226</v>
      </c>
      <c r="K4" s="406"/>
    </row>
    <row r="5" spans="1:15" ht="101.25" customHeight="1" thickBot="1">
      <c r="A5" s="400"/>
      <c r="B5" s="402"/>
      <c r="C5" s="404"/>
      <c r="D5" s="217" t="s">
        <v>219</v>
      </c>
      <c r="E5" s="217" t="s">
        <v>220</v>
      </c>
      <c r="F5" s="215"/>
      <c r="G5" s="218" t="s">
        <v>221</v>
      </c>
      <c r="H5" s="218" t="s">
        <v>222</v>
      </c>
      <c r="I5" s="216"/>
      <c r="J5" s="218" t="s">
        <v>368</v>
      </c>
      <c r="K5" s="218" t="s">
        <v>280</v>
      </c>
    </row>
    <row r="6" spans="1:15" ht="13.5" thickBot="1">
      <c r="A6" s="213">
        <v>1</v>
      </c>
      <c r="B6" s="213">
        <v>2</v>
      </c>
      <c r="C6" s="213">
        <v>3</v>
      </c>
      <c r="D6" s="213">
        <v>4</v>
      </c>
      <c r="E6" s="213">
        <v>5</v>
      </c>
      <c r="F6" s="224" t="s">
        <v>369</v>
      </c>
      <c r="G6" s="213">
        <v>6</v>
      </c>
      <c r="H6" s="213">
        <v>7</v>
      </c>
      <c r="I6" s="225" t="s">
        <v>369</v>
      </c>
      <c r="J6" s="213">
        <v>8</v>
      </c>
      <c r="K6" s="213">
        <v>9</v>
      </c>
    </row>
    <row r="7" spans="1:15" ht="15.75" customHeight="1">
      <c r="A7" s="223" t="s">
        <v>227</v>
      </c>
      <c r="B7" s="47" t="s">
        <v>4</v>
      </c>
      <c r="C7" s="71">
        <v>107</v>
      </c>
      <c r="D7" s="71">
        <v>107</v>
      </c>
      <c r="E7" s="71"/>
      <c r="F7" s="219" t="str">
        <f>IF((D7+E7)&gt;C7,"Ошибка","")</f>
        <v/>
      </c>
      <c r="G7" s="71">
        <v>34</v>
      </c>
      <c r="H7" s="71">
        <v>11</v>
      </c>
      <c r="I7" s="219" t="str">
        <f>IF((G7+H7)&gt;C7,"Ошибка","")</f>
        <v/>
      </c>
      <c r="J7" s="71">
        <v>4</v>
      </c>
      <c r="K7" s="71">
        <v>8</v>
      </c>
    </row>
    <row r="8" spans="1:15" ht="15.75" customHeight="1">
      <c r="A8" s="220" t="s">
        <v>228</v>
      </c>
      <c r="B8" s="46" t="s">
        <v>34</v>
      </c>
      <c r="C8" s="52">
        <v>94</v>
      </c>
      <c r="D8" s="71">
        <v>82</v>
      </c>
      <c r="E8" s="71">
        <v>11</v>
      </c>
      <c r="F8" s="221" t="str">
        <f t="shared" ref="F8:F12" si="0">IF((D8+E8)&gt;C8,"Ошибка","")</f>
        <v/>
      </c>
      <c r="G8" s="71">
        <v>24</v>
      </c>
      <c r="H8" s="71">
        <v>13</v>
      </c>
      <c r="I8" s="221" t="str">
        <f t="shared" ref="I8:I12" si="1">IF((G8+H8)&gt;C8,"Ошибка","")</f>
        <v/>
      </c>
      <c r="J8" s="52"/>
      <c r="K8" s="52">
        <v>1</v>
      </c>
    </row>
    <row r="9" spans="1:15" ht="28.5" customHeight="1">
      <c r="A9" s="220" t="s">
        <v>281</v>
      </c>
      <c r="B9" s="46" t="s">
        <v>35</v>
      </c>
      <c r="C9" s="52">
        <v>187</v>
      </c>
      <c r="D9" s="71">
        <v>168</v>
      </c>
      <c r="E9" s="71">
        <v>11</v>
      </c>
      <c r="F9" s="221" t="str">
        <f t="shared" si="0"/>
        <v/>
      </c>
      <c r="G9" s="71">
        <v>9</v>
      </c>
      <c r="H9" s="71">
        <v>24</v>
      </c>
      <c r="I9" s="221" t="str">
        <f t="shared" si="1"/>
        <v/>
      </c>
      <c r="J9" s="52"/>
      <c r="K9" s="52">
        <v>2</v>
      </c>
    </row>
    <row r="10" spans="1:15" ht="15.75" customHeight="1">
      <c r="A10" s="220" t="s">
        <v>283</v>
      </c>
      <c r="B10" s="46" t="s">
        <v>36</v>
      </c>
      <c r="C10" s="52">
        <v>6</v>
      </c>
      <c r="D10" s="71">
        <v>6</v>
      </c>
      <c r="E10" s="71"/>
      <c r="F10" s="221" t="str">
        <f t="shared" si="0"/>
        <v/>
      </c>
      <c r="G10" s="71"/>
      <c r="H10" s="71"/>
      <c r="I10" s="221" t="str">
        <f t="shared" si="1"/>
        <v/>
      </c>
      <c r="J10" s="52"/>
      <c r="K10" s="52"/>
    </row>
    <row r="11" spans="1:15" ht="15.75" customHeight="1">
      <c r="A11" s="222" t="s">
        <v>282</v>
      </c>
      <c r="B11" s="46" t="s">
        <v>37</v>
      </c>
      <c r="C11" s="52">
        <v>18</v>
      </c>
      <c r="D11" s="71">
        <v>1</v>
      </c>
      <c r="E11" s="71">
        <v>17</v>
      </c>
      <c r="F11" s="221" t="str">
        <f t="shared" si="0"/>
        <v/>
      </c>
      <c r="G11" s="71"/>
      <c r="H11" s="71"/>
      <c r="I11" s="221" t="str">
        <f t="shared" si="1"/>
        <v/>
      </c>
      <c r="J11" s="52"/>
      <c r="K11" s="52"/>
    </row>
    <row r="12" spans="1:15" ht="15.75" customHeight="1" thickBot="1">
      <c r="A12" s="227" t="s">
        <v>229</v>
      </c>
      <c r="B12" s="228" t="s">
        <v>38</v>
      </c>
      <c r="C12" s="53">
        <v>234</v>
      </c>
      <c r="D12" s="53">
        <v>157</v>
      </c>
      <c r="E12" s="53">
        <v>52</v>
      </c>
      <c r="F12" s="229" t="str">
        <f t="shared" si="0"/>
        <v/>
      </c>
      <c r="G12" s="53">
        <v>29</v>
      </c>
      <c r="H12" s="53">
        <v>27</v>
      </c>
      <c r="I12" s="229" t="str">
        <f t="shared" si="1"/>
        <v/>
      </c>
      <c r="J12" s="53"/>
      <c r="K12" s="53"/>
    </row>
    <row r="13" spans="1:15" ht="15.75" customHeight="1" thickBot="1">
      <c r="A13" s="226" t="s">
        <v>199</v>
      </c>
      <c r="B13" s="210" t="s">
        <v>39</v>
      </c>
      <c r="C13" s="211">
        <f>SUM(C7:C12)</f>
        <v>646</v>
      </c>
      <c r="D13" s="211">
        <f t="shared" ref="D13:K13" si="2">SUM(D7:D12)</f>
        <v>521</v>
      </c>
      <c r="E13" s="211">
        <f t="shared" si="2"/>
        <v>91</v>
      </c>
      <c r="F13" s="211" t="s">
        <v>369</v>
      </c>
      <c r="G13" s="211">
        <f t="shared" si="2"/>
        <v>96</v>
      </c>
      <c r="H13" s="211">
        <f t="shared" si="2"/>
        <v>75</v>
      </c>
      <c r="I13" s="211" t="s">
        <v>369</v>
      </c>
      <c r="J13" s="211">
        <f t="shared" si="2"/>
        <v>4</v>
      </c>
      <c r="K13" s="212">
        <f t="shared" si="2"/>
        <v>11</v>
      </c>
    </row>
    <row r="16" spans="1:15">
      <c r="O16" s="214"/>
    </row>
  </sheetData>
  <sheetProtection sheet="1" objects="1" scenarios="1" selectLockedCells="1"/>
  <mergeCells count="8">
    <mergeCell ref="A1:K2"/>
    <mergeCell ref="A3:A5"/>
    <mergeCell ref="B3:B5"/>
    <mergeCell ref="C3:C5"/>
    <mergeCell ref="D3:K3"/>
    <mergeCell ref="J4:K4"/>
    <mergeCell ref="D4:F4"/>
    <mergeCell ref="G4:I4"/>
  </mergeCells>
  <phoneticPr fontId="5" type="noConversion"/>
  <conditionalFormatting sqref="F7:F12">
    <cfRule type="containsText" dxfId="1" priority="2" operator="containsText" text="Ошибка">
      <formula>NOT(ISERROR(SEARCH("Ошибка",F7)))</formula>
    </cfRule>
  </conditionalFormatting>
  <conditionalFormatting sqref="I7:I12">
    <cfRule type="containsText" dxfId="0" priority="1" operator="containsText" text="Ошибка">
      <formula>NOT(ISERROR(SEARCH("Ошибка",I7)))</formula>
    </cfRule>
  </conditionalFormatting>
  <dataValidations count="5">
    <dataValidation type="decimal" allowBlank="1" showInputMessage="1" showErrorMessage="1" errorTitle="Ошибка!" error="Некорректный ввод данных. Введите число" sqref="C8:C12">
      <formula1>0</formula1>
      <formula2>5000</formula2>
    </dataValidation>
    <dataValidation type="whole" operator="lessThanOrEqual" allowBlank="1" showInputMessage="1" showErrorMessage="1" errorTitle="Ошибка!" error="Некорректный ввод данных. Введите число" sqref="C7">
      <formula1>SUM(D7+E7)</formula1>
    </dataValidation>
    <dataValidation type="whole" operator="lessThanOrEqual" showInputMessage="1" showErrorMessage="1" errorTitle="Ошибка!" error="Значение ячейки не может быть больше, чем показатель графы 3 &quot;Всего&quot;" sqref="J7:J12">
      <formula1>C7</formula1>
    </dataValidation>
    <dataValidation type="whole" operator="lessThanOrEqual" showInputMessage="1" showErrorMessage="1" errorTitle="Ошибка!" error="Значение ячейки не может быть больше, чем показатель графы 3 &quot;Всего&quot;" sqref="K7:K12">
      <formula1>C7</formula1>
    </dataValidation>
    <dataValidation type="decimal" allowBlank="1" showInputMessage="1" showErrorMessage="1" errorTitle="Ошибка!" error="Некорректный ввод данных.&#10;Введите число" sqref="D7:E12 G7:H12">
      <formula1>0</formula1>
      <formula2>50000</formula2>
    </dataValidation>
  </dataValidations>
  <pageMargins left="1.9291338582677167" right="0.70866141732283472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tabColor indexed="22"/>
    <pageSetUpPr fitToPage="1"/>
  </sheetPr>
  <dimension ref="A1:AN364"/>
  <sheetViews>
    <sheetView zoomScaleSheetLayoutView="10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F16" sqref="F16:F18"/>
    </sheetView>
  </sheetViews>
  <sheetFormatPr defaultRowHeight="12.75"/>
  <cols>
    <col min="1" max="1" width="28.7109375" customWidth="1"/>
    <col min="2" max="2" width="6.42578125" customWidth="1"/>
    <col min="4" max="4" width="11" customWidth="1"/>
  </cols>
  <sheetData>
    <row r="1" spans="1:40" ht="15.75">
      <c r="A1" s="398" t="s">
        <v>347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8"/>
      <c r="AJ1" s="8"/>
      <c r="AK1" s="8"/>
      <c r="AL1" s="8"/>
      <c r="AM1" s="8"/>
      <c r="AN1" s="8"/>
    </row>
    <row r="2" spans="1:40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40" ht="54" customHeight="1">
      <c r="A3" s="406" t="s">
        <v>230</v>
      </c>
      <c r="B3" s="406" t="s">
        <v>1</v>
      </c>
      <c r="C3" s="405" t="s">
        <v>256</v>
      </c>
      <c r="D3" s="405"/>
      <c r="E3" s="405"/>
      <c r="F3" s="405"/>
      <c r="G3" s="405"/>
      <c r="H3" s="405"/>
      <c r="I3" s="405"/>
      <c r="J3" s="405"/>
      <c r="K3" s="405"/>
      <c r="L3" s="40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40">
      <c r="A4" s="406"/>
      <c r="B4" s="406"/>
      <c r="C4" s="405" t="s">
        <v>231</v>
      </c>
      <c r="D4" s="405"/>
      <c r="E4" s="405"/>
      <c r="F4" s="405"/>
      <c r="G4" s="405"/>
      <c r="H4" s="405" t="s">
        <v>232</v>
      </c>
      <c r="I4" s="405"/>
      <c r="J4" s="405"/>
      <c r="K4" s="405"/>
      <c r="L4" s="40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40">
      <c r="A5" s="406"/>
      <c r="B5" s="406"/>
      <c r="C5" s="405" t="s">
        <v>3</v>
      </c>
      <c r="D5" s="405" t="s">
        <v>233</v>
      </c>
      <c r="E5" s="405"/>
      <c r="F5" s="405"/>
      <c r="G5" s="405"/>
      <c r="H5" s="405" t="s">
        <v>3</v>
      </c>
      <c r="I5" s="405" t="s">
        <v>233</v>
      </c>
      <c r="J5" s="405"/>
      <c r="K5" s="405"/>
      <c r="L5" s="40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40" ht="30" customHeight="1">
      <c r="A6" s="406"/>
      <c r="B6" s="406"/>
      <c r="C6" s="405"/>
      <c r="D6" s="42" t="s">
        <v>234</v>
      </c>
      <c r="E6" s="42" t="s">
        <v>235</v>
      </c>
      <c r="F6" s="42" t="s">
        <v>236</v>
      </c>
      <c r="G6" s="42" t="s">
        <v>237</v>
      </c>
      <c r="H6" s="405"/>
      <c r="I6" s="42" t="s">
        <v>234</v>
      </c>
      <c r="J6" s="42" t="s">
        <v>235</v>
      </c>
      <c r="K6" s="42" t="s">
        <v>236</v>
      </c>
      <c r="L6" s="42" t="s">
        <v>237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40" ht="13.5" thickBot="1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40" ht="12.75" customHeight="1">
      <c r="A8" s="132" t="s">
        <v>238</v>
      </c>
      <c r="B8" s="44" t="s">
        <v>4</v>
      </c>
      <c r="C8" s="54">
        <f>SUM(D8:G8)</f>
        <v>0</v>
      </c>
      <c r="D8" s="52"/>
      <c r="E8" s="52"/>
      <c r="F8" s="52"/>
      <c r="G8" s="52"/>
      <c r="H8" s="54">
        <f>SUM(I8:L8)</f>
        <v>0</v>
      </c>
      <c r="I8" s="52"/>
      <c r="J8" s="52"/>
      <c r="K8" s="52"/>
      <c r="L8" s="52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40" ht="25.5" customHeight="1">
      <c r="A9" s="117" t="s">
        <v>239</v>
      </c>
      <c r="B9" s="46" t="s">
        <v>34</v>
      </c>
      <c r="C9" s="57">
        <f t="shared" ref="C9:I9" si="0">SUM(C11:C13)</f>
        <v>112</v>
      </c>
      <c r="D9" s="57">
        <f t="shared" si="0"/>
        <v>3</v>
      </c>
      <c r="E9" s="57">
        <f t="shared" si="0"/>
        <v>0</v>
      </c>
      <c r="F9" s="57">
        <f t="shared" si="0"/>
        <v>109</v>
      </c>
      <c r="G9" s="57">
        <f t="shared" si="0"/>
        <v>0</v>
      </c>
      <c r="H9" s="57">
        <f t="shared" si="0"/>
        <v>164</v>
      </c>
      <c r="I9" s="57">
        <f t="shared" si="0"/>
        <v>0</v>
      </c>
      <c r="J9" s="57">
        <f>SUM(J11:J13)</f>
        <v>1</v>
      </c>
      <c r="K9" s="57">
        <f>SUM(K11:K13)</f>
        <v>162</v>
      </c>
      <c r="L9" s="57">
        <f>SUM(L11:L13)</f>
        <v>1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40">
      <c r="A10" s="118" t="s">
        <v>240</v>
      </c>
      <c r="B10" s="45"/>
      <c r="C10" s="49"/>
      <c r="D10" s="51"/>
      <c r="E10" s="51"/>
      <c r="F10" s="49"/>
      <c r="G10" s="51"/>
      <c r="H10" s="49"/>
      <c r="I10" s="51"/>
      <c r="J10" s="51"/>
      <c r="K10" s="49"/>
      <c r="L10" s="119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40">
      <c r="A11" s="120" t="s">
        <v>241</v>
      </c>
      <c r="B11" s="46" t="s">
        <v>35</v>
      </c>
      <c r="C11" s="121">
        <f>SUM(D11:G11)</f>
        <v>54</v>
      </c>
      <c r="D11" s="52">
        <v>2</v>
      </c>
      <c r="E11" s="52"/>
      <c r="F11" s="52">
        <v>52</v>
      </c>
      <c r="G11" s="52"/>
      <c r="H11" s="121">
        <f>SUM(I11:L11)</f>
        <v>126</v>
      </c>
      <c r="I11" s="52"/>
      <c r="J11" s="52"/>
      <c r="K11" s="52">
        <v>125</v>
      </c>
      <c r="L11" s="52">
        <v>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40">
      <c r="A12" s="120" t="s">
        <v>242</v>
      </c>
      <c r="B12" s="46" t="s">
        <v>36</v>
      </c>
      <c r="C12" s="121">
        <f>SUM(D12:G12)</f>
        <v>55</v>
      </c>
      <c r="D12" s="52">
        <v>1</v>
      </c>
      <c r="E12" s="52"/>
      <c r="F12" s="52">
        <v>54</v>
      </c>
      <c r="G12" s="52"/>
      <c r="H12" s="121">
        <f>SUM(I12:L12)</f>
        <v>37</v>
      </c>
      <c r="I12" s="52"/>
      <c r="J12" s="52">
        <v>1</v>
      </c>
      <c r="K12" s="52">
        <v>36</v>
      </c>
      <c r="L12" s="52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40">
      <c r="A13" s="120" t="s">
        <v>243</v>
      </c>
      <c r="B13" s="46" t="s">
        <v>37</v>
      </c>
      <c r="C13" s="121">
        <f>SUM(D13:G13)</f>
        <v>3</v>
      </c>
      <c r="D13" s="52"/>
      <c r="E13" s="52"/>
      <c r="F13" s="52">
        <v>3</v>
      </c>
      <c r="G13" s="52"/>
      <c r="H13" s="121">
        <f>SUM(I13:L13)</f>
        <v>1</v>
      </c>
      <c r="I13" s="52"/>
      <c r="J13" s="52"/>
      <c r="K13" s="52">
        <v>1</v>
      </c>
      <c r="L13" s="52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40" ht="12.75" customHeight="1">
      <c r="A14" s="124" t="s">
        <v>244</v>
      </c>
      <c r="B14" s="47" t="s">
        <v>38</v>
      </c>
      <c r="C14" s="55">
        <f>SUM(D14:G14)</f>
        <v>190</v>
      </c>
      <c r="D14" s="52">
        <v>5</v>
      </c>
      <c r="E14" s="52">
        <v>3</v>
      </c>
      <c r="F14" s="52">
        <v>182</v>
      </c>
      <c r="G14" s="52"/>
      <c r="H14" s="55">
        <f>SUM(I14:L14)</f>
        <v>528</v>
      </c>
      <c r="I14" s="52">
        <v>12</v>
      </c>
      <c r="J14" s="52">
        <v>16</v>
      </c>
      <c r="K14" s="52">
        <v>500</v>
      </c>
      <c r="L14" s="52"/>
      <c r="M14" s="25"/>
      <c r="N14" s="27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40">
      <c r="A15" s="118" t="s">
        <v>245</v>
      </c>
      <c r="B15" s="45"/>
      <c r="C15" s="49"/>
      <c r="D15" s="50"/>
      <c r="E15" s="50"/>
      <c r="F15" s="50"/>
      <c r="G15" s="50"/>
      <c r="H15" s="50"/>
      <c r="I15" s="50"/>
      <c r="J15" s="50"/>
      <c r="K15" s="50"/>
      <c r="L15" s="1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40">
      <c r="A16" s="120" t="s">
        <v>259</v>
      </c>
      <c r="B16" s="46" t="s">
        <v>39</v>
      </c>
      <c r="C16" s="121">
        <f t="shared" ref="C16:C21" si="1">SUM(D16:G16)</f>
        <v>6</v>
      </c>
      <c r="D16" s="52"/>
      <c r="E16" s="52"/>
      <c r="F16" s="52">
        <v>6</v>
      </c>
      <c r="G16" s="52"/>
      <c r="H16" s="122">
        <f t="shared" ref="H16:H21" si="2">SUM(I16:L16)</f>
        <v>21</v>
      </c>
      <c r="I16" s="52"/>
      <c r="J16" s="52">
        <v>1</v>
      </c>
      <c r="K16" s="52">
        <v>20</v>
      </c>
      <c r="L16" s="52"/>
      <c r="M16" s="25"/>
      <c r="N16" s="27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>
      <c r="A17" s="120" t="s">
        <v>260</v>
      </c>
      <c r="B17" s="46" t="s">
        <v>40</v>
      </c>
      <c r="C17" s="121">
        <f t="shared" si="1"/>
        <v>53</v>
      </c>
      <c r="D17" s="52">
        <v>1</v>
      </c>
      <c r="E17" s="52">
        <v>1</v>
      </c>
      <c r="F17" s="52">
        <v>51</v>
      </c>
      <c r="G17" s="52"/>
      <c r="H17" s="122">
        <f t="shared" si="2"/>
        <v>123</v>
      </c>
      <c r="I17" s="52"/>
      <c r="J17" s="52"/>
      <c r="K17" s="52">
        <v>123</v>
      </c>
      <c r="L17" s="52"/>
      <c r="M17" s="25"/>
      <c r="N17" s="27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>
      <c r="A18" s="127" t="s">
        <v>261</v>
      </c>
      <c r="B18" s="123" t="s">
        <v>41</v>
      </c>
      <c r="C18" s="128">
        <f t="shared" si="1"/>
        <v>131</v>
      </c>
      <c r="D18" s="52">
        <v>4</v>
      </c>
      <c r="E18" s="52">
        <v>2</v>
      </c>
      <c r="F18" s="52">
        <v>125</v>
      </c>
      <c r="G18" s="52"/>
      <c r="H18" s="129">
        <f t="shared" si="2"/>
        <v>384</v>
      </c>
      <c r="I18" s="52">
        <v>12</v>
      </c>
      <c r="J18" s="52">
        <v>15</v>
      </c>
      <c r="K18" s="52">
        <v>357</v>
      </c>
      <c r="L18" s="52"/>
      <c r="M18" s="25"/>
      <c r="N18" s="27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12.75" customHeight="1">
      <c r="A19" s="117" t="s">
        <v>246</v>
      </c>
      <c r="B19" s="46" t="s">
        <v>42</v>
      </c>
      <c r="C19" s="57">
        <f t="shared" si="1"/>
        <v>0</v>
      </c>
      <c r="D19" s="52"/>
      <c r="E19" s="52"/>
      <c r="F19" s="52"/>
      <c r="G19" s="52"/>
      <c r="H19" s="57">
        <f t="shared" si="2"/>
        <v>3</v>
      </c>
      <c r="I19" s="52"/>
      <c r="J19" s="52"/>
      <c r="K19" s="52">
        <v>3</v>
      </c>
      <c r="L19" s="5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ht="12.75" customHeight="1">
      <c r="A20" s="117" t="s">
        <v>247</v>
      </c>
      <c r="B20" s="46" t="s">
        <v>43</v>
      </c>
      <c r="C20" s="55">
        <f t="shared" si="1"/>
        <v>0</v>
      </c>
      <c r="D20" s="52"/>
      <c r="E20" s="52"/>
      <c r="F20" s="52"/>
      <c r="G20" s="52"/>
      <c r="H20" s="57">
        <f t="shared" si="2"/>
        <v>0</v>
      </c>
      <c r="I20" s="52"/>
      <c r="J20" s="52"/>
      <c r="K20" s="52"/>
      <c r="L20" s="52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12.75" customHeight="1">
      <c r="A21" s="124" t="s">
        <v>248</v>
      </c>
      <c r="B21" s="47" t="s">
        <v>44</v>
      </c>
      <c r="C21" s="55">
        <f t="shared" si="1"/>
        <v>3</v>
      </c>
      <c r="D21" s="52">
        <v>2</v>
      </c>
      <c r="E21" s="52"/>
      <c r="F21" s="52">
        <v>1</v>
      </c>
      <c r="G21" s="52"/>
      <c r="H21" s="55">
        <f t="shared" si="2"/>
        <v>7</v>
      </c>
      <c r="I21" s="52">
        <v>1</v>
      </c>
      <c r="J21" s="52">
        <v>1</v>
      </c>
      <c r="K21" s="52">
        <v>5</v>
      </c>
      <c r="L21" s="52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>
      <c r="A22" s="118" t="s">
        <v>240</v>
      </c>
      <c r="B22" s="45"/>
      <c r="C22" s="50"/>
      <c r="D22" s="50"/>
      <c r="E22" s="50"/>
      <c r="F22" s="50"/>
      <c r="G22" s="50"/>
      <c r="H22" s="50"/>
      <c r="I22" s="50"/>
      <c r="J22" s="50"/>
      <c r="K22" s="50"/>
      <c r="L22" s="1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>
      <c r="A23" s="120" t="s">
        <v>257</v>
      </c>
      <c r="B23" s="46" t="s">
        <v>45</v>
      </c>
      <c r="C23" s="121">
        <f t="shared" ref="C23:C29" si="3">SUM(D23:G23)</f>
        <v>0</v>
      </c>
      <c r="D23" s="52"/>
      <c r="E23" s="52"/>
      <c r="F23" s="52"/>
      <c r="G23" s="52"/>
      <c r="H23" s="122">
        <f t="shared" ref="H23:H30" si="4">SUM(I23:L23)</f>
        <v>0</v>
      </c>
      <c r="I23" s="52"/>
      <c r="J23" s="52"/>
      <c r="K23" s="52"/>
      <c r="L23" s="5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>
      <c r="A24" s="120" t="s">
        <v>258</v>
      </c>
      <c r="B24" s="46" t="s">
        <v>46</v>
      </c>
      <c r="C24" s="121">
        <f t="shared" si="3"/>
        <v>3</v>
      </c>
      <c r="D24" s="52">
        <v>2</v>
      </c>
      <c r="E24" s="52"/>
      <c r="F24" s="52">
        <v>1</v>
      </c>
      <c r="G24" s="52"/>
      <c r="H24" s="122">
        <f t="shared" si="4"/>
        <v>7</v>
      </c>
      <c r="I24" s="52">
        <v>1</v>
      </c>
      <c r="J24" s="52">
        <v>1</v>
      </c>
      <c r="K24" s="52">
        <v>5</v>
      </c>
      <c r="L24" s="5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>
      <c r="A25" s="127" t="s">
        <v>249</v>
      </c>
      <c r="B25" s="123" t="s">
        <v>47</v>
      </c>
      <c r="C25" s="128">
        <f t="shared" si="3"/>
        <v>0</v>
      </c>
      <c r="D25" s="52"/>
      <c r="E25" s="52"/>
      <c r="F25" s="52"/>
      <c r="G25" s="52"/>
      <c r="H25" s="129">
        <f t="shared" si="4"/>
        <v>0</v>
      </c>
      <c r="I25" s="52"/>
      <c r="J25" s="52"/>
      <c r="K25" s="52"/>
      <c r="L25" s="5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12.75" customHeight="1">
      <c r="A26" s="117" t="s">
        <v>250</v>
      </c>
      <c r="B26" s="46" t="s">
        <v>48</v>
      </c>
      <c r="C26" s="57">
        <f t="shared" si="3"/>
        <v>0</v>
      </c>
      <c r="D26" s="52"/>
      <c r="E26" s="52"/>
      <c r="F26" s="52"/>
      <c r="G26" s="52"/>
      <c r="H26" s="57">
        <f t="shared" si="4"/>
        <v>6</v>
      </c>
      <c r="I26" s="52">
        <v>1</v>
      </c>
      <c r="J26" s="52"/>
      <c r="K26" s="52">
        <v>3</v>
      </c>
      <c r="L26" s="52">
        <v>2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2.75" customHeight="1">
      <c r="A27" s="117" t="s">
        <v>251</v>
      </c>
      <c r="B27" s="46" t="s">
        <v>49</v>
      </c>
      <c r="C27" s="55">
        <f t="shared" si="3"/>
        <v>1</v>
      </c>
      <c r="D27" s="52"/>
      <c r="E27" s="52"/>
      <c r="F27" s="52">
        <v>1</v>
      </c>
      <c r="G27" s="52"/>
      <c r="H27" s="57">
        <f t="shared" si="4"/>
        <v>8</v>
      </c>
      <c r="I27" s="52">
        <v>1</v>
      </c>
      <c r="J27" s="52"/>
      <c r="K27" s="52">
        <v>7</v>
      </c>
      <c r="L27" s="5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>
      <c r="A28" s="117" t="s">
        <v>252</v>
      </c>
      <c r="B28" s="48">
        <v>18</v>
      </c>
      <c r="C28" s="55">
        <f t="shared" si="3"/>
        <v>3</v>
      </c>
      <c r="D28" s="52"/>
      <c r="E28" s="52"/>
      <c r="F28" s="52">
        <v>3</v>
      </c>
      <c r="G28" s="52"/>
      <c r="H28" s="57">
        <f t="shared" si="4"/>
        <v>2</v>
      </c>
      <c r="I28" s="52"/>
      <c r="J28" s="52"/>
      <c r="K28" s="52">
        <v>2</v>
      </c>
      <c r="L28" s="5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ht="12.75" customHeight="1">
      <c r="A29" s="117" t="s">
        <v>253</v>
      </c>
      <c r="B29" s="48">
        <v>19</v>
      </c>
      <c r="C29" s="55">
        <f t="shared" si="3"/>
        <v>56</v>
      </c>
      <c r="D29" s="52"/>
      <c r="E29" s="52">
        <v>2</v>
      </c>
      <c r="F29" s="52">
        <v>54</v>
      </c>
      <c r="G29" s="52"/>
      <c r="H29" s="57">
        <f t="shared" si="4"/>
        <v>41</v>
      </c>
      <c r="I29" s="52"/>
      <c r="J29" s="52"/>
      <c r="K29" s="52">
        <v>41</v>
      </c>
      <c r="L29" s="5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>
      <c r="A30" s="126" t="s">
        <v>199</v>
      </c>
      <c r="B30" s="48">
        <v>20</v>
      </c>
      <c r="C30" s="57">
        <f>SUM(D30:G30)</f>
        <v>365</v>
      </c>
      <c r="D30" s="57">
        <f>SUM(D8+D9+D14+D19+D20+D21+D26+D27+D28+D29)</f>
        <v>10</v>
      </c>
      <c r="E30" s="57">
        <f>SUM(E8+E9+E14+E19+E20+E21+E26+E27+E28+E29)</f>
        <v>5</v>
      </c>
      <c r="F30" s="57">
        <f>SUM(F8+F9+F14+F19+F20+F21+F26+F27+F28+F29)</f>
        <v>350</v>
      </c>
      <c r="G30" s="57">
        <f>SUM(G8+G9+G14+G19+G20+G21+G26+G27+G28+G29)</f>
        <v>0</v>
      </c>
      <c r="H30" s="57">
        <f t="shared" si="4"/>
        <v>759</v>
      </c>
      <c r="I30" s="57">
        <f>SUM(I8+I9+I14+I19+I20+I21+I26+I27+I28+I29)</f>
        <v>15</v>
      </c>
      <c r="J30" s="57">
        <f>SUM(J8+J9+J14+J19+J20+J21+J26+J27+J28+J29)</f>
        <v>18</v>
      </c>
      <c r="K30" s="57">
        <f>SUM(K8+K9+K14+K19+K20+K21+K26+K27+K28+K29)</f>
        <v>723</v>
      </c>
      <c r="L30" s="57">
        <f>SUM(L8+L9+L14+L19+L20+L21+L26+L27+L28+L29)</f>
        <v>3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>
      <c r="A31" s="25"/>
      <c r="B31" s="25"/>
      <c r="C31" s="27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34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3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34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34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34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34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34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34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3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</row>
    <row r="60" spans="1:34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</row>
    <row r="61" spans="1:34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</row>
    <row r="62" spans="1:34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</row>
    <row r="63" spans="1:34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</row>
    <row r="64" spans="1:34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</row>
    <row r="65" spans="1:34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</row>
    <row r="66" spans="1:34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</row>
    <row r="67" spans="1:34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</row>
    <row r="68" spans="1:34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</row>
    <row r="69" spans="1:34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</row>
    <row r="70" spans="1:34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</row>
    <row r="71" spans="1:34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</row>
    <row r="72" spans="1:34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</row>
    <row r="73" spans="1:34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</row>
    <row r="74" spans="1:3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</row>
    <row r="75" spans="1:34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</row>
    <row r="76" spans="1:34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</row>
    <row r="77" spans="1:34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</row>
    <row r="78" spans="1:34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</row>
    <row r="79" spans="1:34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</row>
    <row r="80" spans="1:34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</row>
    <row r="81" spans="1:34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</row>
    <row r="82" spans="1:34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</row>
    <row r="83" spans="1:34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</row>
    <row r="84" spans="1:3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</row>
    <row r="85" spans="1:34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</row>
    <row r="86" spans="1:34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</row>
    <row r="87" spans="1:34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</row>
    <row r="88" spans="1:34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</row>
    <row r="89" spans="1:34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</row>
    <row r="90" spans="1:34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</row>
    <row r="91" spans="1:34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</row>
    <row r="92" spans="1:34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</row>
    <row r="93" spans="1:34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</row>
    <row r="94" spans="1:3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</row>
    <row r="95" spans="1:34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</row>
    <row r="96" spans="1:34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</row>
    <row r="97" spans="1:34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</row>
    <row r="98" spans="1:34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</row>
    <row r="99" spans="1:34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</row>
    <row r="100" spans="1:34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</row>
    <row r="101" spans="1:34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</row>
    <row r="102" spans="1:34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</row>
    <row r="103" spans="1:34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</row>
    <row r="104" spans="1:3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</row>
    <row r="105" spans="1:34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</row>
    <row r="106" spans="1:3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</row>
    <row r="107" spans="1:34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</row>
    <row r="108" spans="1:3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</row>
    <row r="109" spans="1:34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</row>
    <row r="110" spans="1:34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</row>
    <row r="111" spans="1:34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</row>
    <row r="112" spans="1:34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</row>
    <row r="113" spans="1:3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</row>
    <row r="114" spans="1:3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</row>
    <row r="115" spans="1:3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</row>
    <row r="116" spans="1:3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</row>
    <row r="117" spans="1:3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</row>
    <row r="118" spans="1:3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</row>
    <row r="119" spans="1:3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</row>
    <row r="120" spans="1:3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</row>
    <row r="121" spans="1:3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</row>
    <row r="122" spans="1:3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</row>
    <row r="123" spans="1:3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</row>
    <row r="124" spans="1:3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</row>
    <row r="125" spans="1:3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</row>
    <row r="126" spans="1:3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</row>
    <row r="127" spans="1:3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</row>
    <row r="128" spans="1:3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</row>
    <row r="129" spans="1:3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</row>
    <row r="130" spans="1:3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</row>
    <row r="131" spans="1:3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</row>
    <row r="132" spans="1:34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</row>
    <row r="133" spans="1:34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</row>
    <row r="134" spans="1:3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</row>
    <row r="135" spans="1:34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</row>
    <row r="136" spans="1:3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</row>
    <row r="137" spans="1:34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</row>
    <row r="138" spans="1:34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</row>
    <row r="139" spans="1:34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</row>
    <row r="140" spans="1:34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</row>
    <row r="141" spans="1:34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</row>
    <row r="142" spans="1:3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</row>
    <row r="143" spans="1:34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</row>
    <row r="144" spans="1:3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</row>
    <row r="145" spans="1:3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</row>
    <row r="146" spans="1:34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</row>
    <row r="147" spans="1:34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</row>
    <row r="148" spans="1:34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</row>
    <row r="149" spans="1:34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</row>
    <row r="150" spans="1:3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</row>
    <row r="151" spans="1:34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</row>
    <row r="152" spans="1:34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</row>
    <row r="153" spans="1:34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</row>
    <row r="154" spans="1:3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</row>
    <row r="155" spans="1:3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</row>
    <row r="156" spans="1:34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</row>
    <row r="157" spans="1:34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</row>
    <row r="158" spans="1:34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</row>
    <row r="159" spans="1:34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</row>
    <row r="160" spans="1:3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</row>
    <row r="161" spans="1:34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</row>
    <row r="162" spans="1:34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</row>
    <row r="163" spans="1:34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</row>
    <row r="164" spans="1:34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</row>
    <row r="165" spans="1:34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</row>
    <row r="166" spans="1:34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</row>
    <row r="167" spans="1:34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</row>
    <row r="168" spans="1:34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</row>
    <row r="169" spans="1:34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</row>
    <row r="170" spans="1:34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</row>
    <row r="171" spans="1:34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</row>
    <row r="172" spans="1:34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</row>
    <row r="173" spans="1:34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</row>
    <row r="174" spans="1:34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</row>
    <row r="175" spans="1:34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</row>
    <row r="176" spans="1:34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</row>
    <row r="177" spans="1:34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</row>
    <row r="178" spans="1:34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</row>
    <row r="179" spans="1:34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</row>
    <row r="180" spans="1:34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</row>
    <row r="181" spans="1:34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</row>
    <row r="182" spans="1:34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</row>
    <row r="183" spans="1:34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</row>
    <row r="184" spans="1:34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</row>
    <row r="185" spans="1:34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</row>
    <row r="186" spans="1:34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</row>
    <row r="187" spans="1:34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</row>
    <row r="188" spans="1:34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</row>
    <row r="189" spans="1:34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</row>
    <row r="190" spans="1:34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</row>
    <row r="191" spans="1:34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</row>
    <row r="192" spans="1:34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</row>
    <row r="193" spans="1:34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</row>
    <row r="194" spans="1:34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</row>
    <row r="195" spans="1:34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</row>
    <row r="196" spans="1:34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</row>
    <row r="197" spans="1:34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</row>
    <row r="198" spans="1:34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</row>
    <row r="199" spans="1:34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</row>
    <row r="200" spans="1:34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</row>
    <row r="201" spans="1:34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</row>
    <row r="202" spans="1:34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</row>
    <row r="203" spans="1:34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</row>
    <row r="204" spans="1:34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</row>
    <row r="205" spans="1:34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</row>
    <row r="206" spans="1:34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</row>
    <row r="207" spans="1:34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</row>
    <row r="208" spans="1:34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</row>
    <row r="209" spans="1:34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</row>
    <row r="210" spans="1:34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</row>
    <row r="211" spans="1:34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</row>
    <row r="212" spans="1:34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</row>
    <row r="213" spans="1:34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</row>
    <row r="214" spans="1:34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</row>
    <row r="215" spans="1:34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</row>
    <row r="216" spans="1:34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</row>
    <row r="217" spans="1:34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</row>
    <row r="218" spans="1:34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</row>
    <row r="219" spans="1:34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</row>
    <row r="220" spans="1:34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</row>
    <row r="221" spans="1:34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</row>
    <row r="222" spans="1:34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</row>
    <row r="223" spans="1:34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</row>
    <row r="224" spans="1:34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</row>
    <row r="225" spans="1:34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</row>
    <row r="226" spans="1:34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</row>
    <row r="227" spans="1:34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</row>
    <row r="228" spans="1:34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</row>
    <row r="229" spans="1:34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</row>
    <row r="230" spans="1:34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</row>
    <row r="231" spans="1:34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</row>
    <row r="232" spans="1:34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</row>
    <row r="233" spans="1:34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</row>
    <row r="234" spans="1:34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</row>
    <row r="235" spans="1:34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</row>
    <row r="236" spans="1:34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</row>
    <row r="237" spans="1:34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</row>
    <row r="238" spans="1:34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</row>
    <row r="239" spans="1:34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</row>
    <row r="240" spans="1:34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</row>
    <row r="241" spans="1:34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</row>
    <row r="242" spans="1:34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</row>
    <row r="243" spans="1:34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</row>
    <row r="244" spans="1:34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</row>
    <row r="245" spans="1:34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</row>
    <row r="246" spans="1:34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</row>
    <row r="247" spans="1:34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</row>
    <row r="248" spans="1:34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</row>
    <row r="249" spans="1:34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</row>
    <row r="250" spans="1:34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</row>
    <row r="251" spans="1:34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</row>
    <row r="252" spans="1:34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</row>
    <row r="253" spans="1:34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</row>
    <row r="254" spans="1:34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</row>
    <row r="255" spans="1:34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</row>
    <row r="256" spans="1:34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</row>
    <row r="257" spans="1:34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</row>
    <row r="258" spans="1:34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</row>
    <row r="259" spans="1:34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</row>
    <row r="260" spans="1:34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</row>
    <row r="261" spans="1:34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</row>
    <row r="262" spans="1:34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</row>
    <row r="263" spans="1:34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</row>
    <row r="264" spans="1:34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</row>
    <row r="265" spans="1:34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</row>
    <row r="266" spans="1:34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</row>
    <row r="267" spans="1:34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</row>
    <row r="268" spans="1:34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</row>
    <row r="269" spans="1:34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</row>
    <row r="270" spans="1:34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</row>
    <row r="271" spans="1:34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</row>
    <row r="272" spans="1:34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</row>
    <row r="273" spans="1:34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</row>
    <row r="274" spans="1:3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</row>
    <row r="275" spans="1:34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</row>
    <row r="276" spans="1:34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</row>
    <row r="277" spans="1:34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</row>
    <row r="278" spans="1:34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</row>
    <row r="279" spans="1:34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</row>
    <row r="280" spans="1:34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</row>
    <row r="281" spans="1:34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</row>
    <row r="282" spans="1:34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</row>
    <row r="283" spans="1:34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</row>
    <row r="284" spans="1:34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</row>
    <row r="285" spans="1:34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</row>
    <row r="286" spans="1:34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</row>
    <row r="287" spans="1:34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</row>
    <row r="288" spans="1:34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</row>
    <row r="289" spans="1:34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</row>
    <row r="290" spans="1:34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</row>
    <row r="291" spans="1:34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</row>
    <row r="292" spans="1:34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</row>
    <row r="293" spans="1:34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</row>
    <row r="294" spans="1:34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</row>
    <row r="295" spans="1:34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</row>
    <row r="296" spans="1:34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</row>
    <row r="297" spans="1:34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</row>
    <row r="298" spans="1:34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</row>
    <row r="299" spans="1:34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</row>
    <row r="300" spans="1:34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</row>
    <row r="301" spans="1:34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</row>
    <row r="302" spans="1:34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</row>
    <row r="303" spans="1:34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</row>
    <row r="304" spans="1:34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</row>
    <row r="305" spans="1:34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</row>
    <row r="306" spans="1:34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</row>
    <row r="307" spans="1:34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</row>
    <row r="308" spans="1:34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</row>
    <row r="309" spans="1:34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</row>
    <row r="310" spans="1:34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</row>
    <row r="311" spans="1:34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</row>
    <row r="312" spans="1:34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</row>
    <row r="313" spans="1:34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</row>
    <row r="314" spans="1:34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</row>
    <row r="315" spans="1:34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</row>
    <row r="316" spans="1:34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</row>
    <row r="317" spans="1:34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</row>
    <row r="318" spans="1:34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</row>
    <row r="319" spans="1:34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</row>
    <row r="320" spans="1:34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</row>
    <row r="321" spans="1:34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</row>
    <row r="322" spans="1:34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</row>
    <row r="323" spans="1:34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</row>
    <row r="324" spans="1:34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</row>
    <row r="325" spans="1:34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</row>
    <row r="326" spans="1:34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</row>
    <row r="327" spans="1:34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</row>
    <row r="328" spans="1:34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</row>
    <row r="329" spans="1:34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</row>
    <row r="330" spans="1:34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</row>
    <row r="331" spans="1:34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</row>
    <row r="332" spans="1:34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</row>
    <row r="333" spans="1:34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</row>
    <row r="334" spans="1:34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</row>
    <row r="335" spans="1:34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</row>
    <row r="336" spans="1:34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</row>
    <row r="337" spans="1:34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</row>
    <row r="338" spans="1:34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</row>
    <row r="339" spans="1:34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</row>
    <row r="340" spans="1:34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</row>
    <row r="341" spans="1:34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</row>
    <row r="342" spans="1:34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</row>
    <row r="343" spans="1:34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</row>
    <row r="344" spans="1:34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</row>
    <row r="345" spans="1:34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</row>
    <row r="346" spans="1:34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</row>
    <row r="347" spans="1:34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</row>
    <row r="348" spans="1:34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</row>
    <row r="349" spans="1:34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</row>
    <row r="350" spans="1:34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</row>
    <row r="351" spans="1:34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</row>
    <row r="352" spans="1:34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</row>
    <row r="353" spans="1:34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</row>
    <row r="354" spans="1:34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</row>
    <row r="355" spans="1:34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</row>
    <row r="356" spans="1:34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</row>
    <row r="357" spans="1:34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</row>
    <row r="358" spans="1:34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</row>
    <row r="359" spans="1:34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</row>
    <row r="360" spans="1:34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</row>
    <row r="361" spans="1:34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</row>
    <row r="362" spans="1:34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</row>
    <row r="363" spans="1:34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</row>
    <row r="364" spans="1:34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</row>
  </sheetData>
  <sheetProtection sheet="1" objects="1" scenarios="1" selectLockedCells="1"/>
  <mergeCells count="10">
    <mergeCell ref="A1:L2"/>
    <mergeCell ref="H5:H6"/>
    <mergeCell ref="C4:G4"/>
    <mergeCell ref="A3:A6"/>
    <mergeCell ref="B3:B6"/>
    <mergeCell ref="C3:L3"/>
    <mergeCell ref="D5:G5"/>
    <mergeCell ref="C5:C6"/>
    <mergeCell ref="H4:L4"/>
    <mergeCell ref="I5:L5"/>
  </mergeCells>
  <phoneticPr fontId="5" type="noConversion"/>
  <dataValidations count="1">
    <dataValidation type="decimal" allowBlank="1" showInputMessage="1" showErrorMessage="1" errorTitle="Ошибка!" error="Некорректный ввод данных. Введите число" sqref="D8:G8 I8:L8 D11:G13 I11:L13 D16:G20 I16:L20 D23:G29 I23:L29">
      <formula1>0</formula1>
      <formula2>100000</formula2>
    </dataValidation>
  </dataValidations>
  <pageMargins left="0.9055118110236221" right="0.70866141732283472" top="0.74803149606299213" bottom="0.74803149606299213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>
    <tabColor indexed="61"/>
    <pageSetUpPr fitToPage="1"/>
  </sheetPr>
  <dimension ref="A1:AI381"/>
  <sheetViews>
    <sheetView zoomScaleSheetLayoutView="100" workbookViewId="0">
      <pane xSplit="11" ySplit="11" topLeftCell="L15" activePane="bottomRight" state="frozen"/>
      <selection pane="topRight" activeCell="L1" sqref="L1"/>
      <selection pane="bottomLeft" activeCell="A12" sqref="A12"/>
      <selection pane="bottomRight" activeCell="F9" sqref="F9:G9"/>
    </sheetView>
  </sheetViews>
  <sheetFormatPr defaultRowHeight="12.75"/>
  <cols>
    <col min="1" max="1" width="5.140625" customWidth="1"/>
    <col min="2" max="2" width="38" customWidth="1"/>
    <col min="3" max="3" width="12.85546875" customWidth="1"/>
    <col min="4" max="4" width="12.42578125" customWidth="1"/>
    <col min="5" max="5" width="12.85546875" customWidth="1"/>
    <col min="6" max="6" width="9.28515625" customWidth="1"/>
    <col min="7" max="7" width="19.140625" customWidth="1"/>
    <col min="8" max="8" width="9.7109375" customWidth="1"/>
  </cols>
  <sheetData>
    <row r="1" spans="1:35" ht="72" customHeight="1">
      <c r="A1" s="25"/>
      <c r="B1" s="410" t="s">
        <v>346</v>
      </c>
      <c r="C1" s="411"/>
      <c r="D1" s="411"/>
      <c r="E1" s="411"/>
      <c r="F1" s="411"/>
      <c r="G1" s="411"/>
      <c r="H1" s="412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>
      <c r="A2" s="25"/>
      <c r="B2" s="413"/>
      <c r="C2" s="414"/>
      <c r="D2" s="414"/>
      <c r="E2" s="414"/>
      <c r="F2" s="414"/>
      <c r="G2" s="414"/>
      <c r="H2" s="41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5" customHeight="1">
      <c r="A3" s="25"/>
      <c r="B3" s="131" t="s">
        <v>340</v>
      </c>
      <c r="C3" s="423" t="s">
        <v>381</v>
      </c>
      <c r="D3" s="423"/>
      <c r="E3" s="423"/>
      <c r="F3" s="423"/>
      <c r="G3" s="423"/>
      <c r="H3" s="67"/>
      <c r="I3" s="37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5" customHeight="1">
      <c r="A4" s="25"/>
      <c r="B4" s="133"/>
      <c r="C4" s="133"/>
      <c r="D4" s="133"/>
      <c r="E4" s="133"/>
      <c r="F4" s="133"/>
      <c r="G4" s="133"/>
      <c r="H4" s="70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 ht="15" customHeight="1">
      <c r="A5" s="25"/>
      <c r="B5" s="105" t="s">
        <v>325</v>
      </c>
      <c r="C5" s="421" t="s">
        <v>382</v>
      </c>
      <c r="D5" s="421"/>
      <c r="E5" s="421"/>
      <c r="F5" s="421"/>
      <c r="G5" s="421"/>
      <c r="H5" s="67"/>
      <c r="I5" s="37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15" customHeight="1">
      <c r="A6" s="25"/>
      <c r="B6" s="134"/>
      <c r="C6" s="424"/>
      <c r="D6" s="424"/>
      <c r="E6" s="424"/>
      <c r="F6" s="424"/>
      <c r="G6" s="424"/>
      <c r="H6" s="70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15.75">
      <c r="A7" s="25"/>
      <c r="B7" s="106" t="s">
        <v>326</v>
      </c>
      <c r="C7" s="421" t="s">
        <v>383</v>
      </c>
      <c r="D7" s="421"/>
      <c r="E7" s="421"/>
      <c r="F7" s="421"/>
      <c r="G7" s="421"/>
      <c r="H7" s="67"/>
      <c r="I7" s="37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</row>
    <row r="8" spans="1:35">
      <c r="A8" s="25"/>
      <c r="B8" s="68"/>
      <c r="C8" s="69"/>
      <c r="D8" s="69"/>
      <c r="E8" s="69"/>
      <c r="F8" s="69"/>
      <c r="G8" s="69"/>
      <c r="H8" s="7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spans="1:35" ht="15.75">
      <c r="A9" s="25"/>
      <c r="B9" s="115" t="s">
        <v>327</v>
      </c>
      <c r="C9" s="422" t="s">
        <v>384</v>
      </c>
      <c r="D9" s="422"/>
      <c r="E9" s="116" t="s">
        <v>328</v>
      </c>
      <c r="F9" s="416" t="s">
        <v>379</v>
      </c>
      <c r="G9" s="417"/>
      <c r="H9" s="67"/>
      <c r="I9" s="37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1:35" ht="13.5" thickBot="1">
      <c r="A10" s="25"/>
      <c r="B10" s="239"/>
      <c r="C10" s="240"/>
      <c r="D10" s="240"/>
      <c r="E10" s="240"/>
      <c r="F10" s="240"/>
      <c r="G10" s="240"/>
      <c r="H10" s="241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35" ht="138.75" customHeight="1" thickBot="1">
      <c r="A11" s="25"/>
      <c r="B11" s="236" t="s">
        <v>329</v>
      </c>
      <c r="C11" s="237" t="s">
        <v>204</v>
      </c>
      <c r="D11" s="237" t="s">
        <v>205</v>
      </c>
      <c r="E11" s="236" t="s">
        <v>201</v>
      </c>
      <c r="F11" s="237" t="s">
        <v>262</v>
      </c>
      <c r="G11" s="238" t="s">
        <v>322</v>
      </c>
      <c r="H11" s="236" t="s">
        <v>224</v>
      </c>
      <c r="I11" s="38"/>
      <c r="J11" s="38"/>
      <c r="K11" s="38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 ht="15.75" customHeight="1">
      <c r="A12" s="25"/>
      <c r="B12" s="233" t="s">
        <v>284</v>
      </c>
      <c r="C12" s="234">
        <f>'Раздел 1'!C7</f>
        <v>6</v>
      </c>
      <c r="D12" s="235">
        <f>'Раздел 1'!D7</f>
        <v>0</v>
      </c>
      <c r="E12" s="235">
        <f>'Раздел 1'!E7</f>
        <v>0</v>
      </c>
      <c r="F12" s="235">
        <f>'Раздел 1'!F7</f>
        <v>4</v>
      </c>
      <c r="G12" s="235">
        <f>'Раздел 1'!G7</f>
        <v>97</v>
      </c>
      <c r="H12" s="55">
        <f>SUM(C12:G12)</f>
        <v>107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5" ht="15.75">
      <c r="A13" s="25"/>
      <c r="B13" s="60" t="s">
        <v>285</v>
      </c>
      <c r="C13" s="58"/>
      <c r="D13" s="58"/>
      <c r="E13" s="58"/>
      <c r="F13" s="58"/>
      <c r="G13" s="58"/>
      <c r="H13" s="57">
        <f t="shared" ref="H13:H26" si="0">SUM(C13:G13)</f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35" ht="15.75">
      <c r="A14" s="25"/>
      <c r="B14" s="60" t="s">
        <v>286</v>
      </c>
      <c r="C14" s="58"/>
      <c r="D14" s="58"/>
      <c r="E14" s="58"/>
      <c r="F14" s="58"/>
      <c r="G14" s="58"/>
      <c r="H14" s="57">
        <f t="shared" si="0"/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15.75" customHeight="1">
      <c r="A15" s="25"/>
      <c r="B15" s="60" t="s">
        <v>287</v>
      </c>
      <c r="C15" s="58"/>
      <c r="D15" s="58"/>
      <c r="E15" s="58"/>
      <c r="F15" s="58"/>
      <c r="G15" s="58"/>
      <c r="H15" s="57">
        <f t="shared" si="0"/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31.5" customHeight="1">
      <c r="A16" s="25"/>
      <c r="B16" s="60" t="s">
        <v>288</v>
      </c>
      <c r="C16" s="58"/>
      <c r="D16" s="58"/>
      <c r="E16" s="58"/>
      <c r="F16" s="58"/>
      <c r="G16" s="58"/>
      <c r="H16" s="57">
        <f t="shared" si="0"/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.75">
      <c r="A17" s="25"/>
      <c r="B17" s="60" t="s">
        <v>289</v>
      </c>
      <c r="C17" s="58"/>
      <c r="D17" s="58"/>
      <c r="E17" s="58"/>
      <c r="F17" s="58"/>
      <c r="G17" s="58"/>
      <c r="H17" s="57">
        <f t="shared" si="0"/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>
      <c r="A18" s="25"/>
      <c r="B18" s="60" t="s">
        <v>288</v>
      </c>
      <c r="C18" s="58"/>
      <c r="D18" s="58"/>
      <c r="E18" s="58"/>
      <c r="F18" s="58"/>
      <c r="G18" s="58"/>
      <c r="H18" s="57">
        <f t="shared" si="0"/>
        <v>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8" customHeight="1">
      <c r="A19" s="25"/>
      <c r="B19" s="61" t="s">
        <v>290</v>
      </c>
      <c r="C19" s="58"/>
      <c r="D19" s="58"/>
      <c r="E19" s="58"/>
      <c r="F19" s="58"/>
      <c r="G19" s="58"/>
      <c r="H19" s="57">
        <f t="shared" si="0"/>
        <v>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31.5" customHeight="1">
      <c r="A20" s="25"/>
      <c r="B20" s="62" t="s">
        <v>291</v>
      </c>
      <c r="C20" s="58"/>
      <c r="D20" s="58"/>
      <c r="E20" s="58"/>
      <c r="F20" s="58"/>
      <c r="G20" s="58"/>
      <c r="H20" s="57">
        <f t="shared" si="0"/>
        <v>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47.25" customHeight="1">
      <c r="A21" s="25"/>
      <c r="B21" s="63" t="s">
        <v>292</v>
      </c>
      <c r="C21" s="58"/>
      <c r="D21" s="58"/>
      <c r="E21" s="58"/>
      <c r="F21" s="58"/>
      <c r="G21" s="58"/>
      <c r="H21" s="57">
        <f t="shared" si="0"/>
        <v>0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65.25" customHeight="1" thickBot="1">
      <c r="A22" s="25"/>
      <c r="B22" s="64" t="s">
        <v>307</v>
      </c>
      <c r="C22" s="59">
        <v>734</v>
      </c>
      <c r="D22" s="59"/>
      <c r="E22" s="59"/>
      <c r="F22" s="59">
        <v>452</v>
      </c>
      <c r="G22" s="59">
        <v>4040</v>
      </c>
      <c r="H22" s="56">
        <f t="shared" si="0"/>
        <v>5226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30.75" customHeight="1" thickBot="1">
      <c r="A23" s="25"/>
      <c r="B23" s="418" t="s">
        <v>323</v>
      </c>
      <c r="C23" s="419"/>
      <c r="D23" s="419"/>
      <c r="E23" s="419"/>
      <c r="F23" s="419"/>
      <c r="G23" s="419"/>
      <c r="H23" s="420"/>
      <c r="I23" s="37"/>
      <c r="J23" s="37"/>
      <c r="K23" s="37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30.75" customHeight="1">
      <c r="A24" s="25"/>
      <c r="B24" s="65" t="s">
        <v>324</v>
      </c>
      <c r="C24" s="71">
        <v>2</v>
      </c>
      <c r="D24" s="71"/>
      <c r="E24" s="71"/>
      <c r="F24" s="71">
        <v>3</v>
      </c>
      <c r="G24" s="71">
        <v>22</v>
      </c>
      <c r="H24" s="55">
        <f t="shared" si="0"/>
        <v>27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31.5">
      <c r="A25" s="25"/>
      <c r="B25" s="66" t="s">
        <v>293</v>
      </c>
      <c r="C25" s="52">
        <v>1</v>
      </c>
      <c r="D25" s="52"/>
      <c r="E25" s="52"/>
      <c r="F25" s="52">
        <v>1</v>
      </c>
      <c r="G25" s="52">
        <v>20</v>
      </c>
      <c r="H25" s="57">
        <f t="shared" si="0"/>
        <v>22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31.5" customHeight="1" thickBot="1">
      <c r="A26" s="25"/>
      <c r="B26" s="242" t="s">
        <v>294</v>
      </c>
      <c r="C26" s="53">
        <v>30</v>
      </c>
      <c r="D26" s="53"/>
      <c r="E26" s="53"/>
      <c r="F26" s="53">
        <v>26</v>
      </c>
      <c r="G26" s="53">
        <v>240</v>
      </c>
      <c r="H26" s="56">
        <f t="shared" si="0"/>
        <v>296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1: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1: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1: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</row>
    <row r="50" spans="1: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</row>
    <row r="51" spans="1: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pans="1: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</row>
    <row r="53" spans="1: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</row>
    <row r="54" spans="1: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</row>
    <row r="55" spans="1: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</row>
    <row r="56" spans="1: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1: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</row>
    <row r="58" spans="1: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pans="1: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</row>
    <row r="60" spans="1: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</row>
    <row r="61" spans="1: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</row>
    <row r="62" spans="1: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</row>
    <row r="63" spans="1: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</row>
    <row r="64" spans="1: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pans="1: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pans="1: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1: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</row>
    <row r="68" spans="1: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pans="1: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</row>
    <row r="70" spans="1: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</row>
    <row r="71" spans="1: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</row>
    <row r="72" spans="1: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pans="1: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1: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</row>
    <row r="75" spans="1: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</row>
    <row r="76" spans="1: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</row>
    <row r="77" spans="1: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pans="1: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pans="1: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</row>
    <row r="80" spans="1: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pans="1: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pans="1: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</row>
    <row r="83" spans="1: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1:3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</row>
    <row r="85" spans="1: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</row>
    <row r="86" spans="1: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pans="1: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</row>
    <row r="88" spans="1: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1: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</row>
    <row r="90" spans="1: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</row>
    <row r="91" spans="1: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pans="1: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pans="1:3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pans="1:3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</row>
    <row r="95" spans="1:3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</row>
    <row r="96" spans="1:3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pans="1:3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</row>
    <row r="98" spans="1:3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pans="1:3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</row>
    <row r="100" spans="1:3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</row>
    <row r="101" spans="1:3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</row>
    <row r="102" spans="1:3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pans="1:3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pans="1:3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pans="1:3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pans="1:3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pans="1:3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</row>
    <row r="109" spans="1:3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</row>
    <row r="110" spans="1:3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pans="1:3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pans="1:3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</row>
    <row r="113" spans="1:3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</row>
    <row r="114" spans="1:3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pans="1:3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pans="1:3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</row>
    <row r="117" spans="1:3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pans="1:3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</row>
    <row r="119" spans="1:3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pans="1:3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</row>
    <row r="121" spans="1:3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pans="1:3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</row>
    <row r="123" spans="1:3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</row>
    <row r="124" spans="1:3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pans="1:3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</row>
    <row r="126" spans="1:3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pans="1:3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pans="1:3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1:3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1:3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</row>
    <row r="131" spans="1:3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</row>
    <row r="132" spans="1:3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</row>
    <row r="133" spans="1:3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</row>
    <row r="134" spans="1:3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</row>
    <row r="135" spans="1:3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</row>
    <row r="136" spans="1:3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</row>
    <row r="137" spans="1:3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</row>
    <row r="138" spans="1:3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</row>
    <row r="139" spans="1:3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</row>
    <row r="140" spans="1:3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</row>
    <row r="141" spans="1:3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</row>
    <row r="142" spans="1:3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</row>
    <row r="143" spans="1:3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</row>
    <row r="144" spans="1:3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</row>
    <row r="145" spans="1:3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</row>
    <row r="146" spans="1:3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</row>
    <row r="147" spans="1:3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</row>
    <row r="148" spans="1:3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</row>
    <row r="149" spans="1:3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</row>
    <row r="150" spans="1:3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</row>
    <row r="151" spans="1:3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</row>
    <row r="152" spans="1:3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</row>
    <row r="153" spans="1:3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</row>
    <row r="154" spans="1:3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</row>
    <row r="155" spans="1:3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</row>
    <row r="156" spans="1:3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</row>
    <row r="157" spans="1:3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</row>
    <row r="158" spans="1:3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</row>
    <row r="159" spans="1:3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</row>
    <row r="160" spans="1:3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</row>
    <row r="161" spans="1:3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</row>
    <row r="162" spans="1:3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</row>
    <row r="163" spans="1:3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</row>
    <row r="164" spans="1:3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</row>
    <row r="165" spans="1:3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</row>
    <row r="166" spans="1:3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</row>
    <row r="167" spans="1:3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</row>
    <row r="168" spans="1:3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</row>
    <row r="169" spans="1:3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</row>
    <row r="170" spans="1:3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</row>
    <row r="171" spans="1:3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</row>
    <row r="172" spans="1:3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</row>
    <row r="173" spans="1:3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</row>
    <row r="174" spans="1:3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</row>
    <row r="175" spans="1:3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</row>
    <row r="176" spans="1:3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</row>
    <row r="177" spans="1:3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</row>
    <row r="178" spans="1:3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</row>
    <row r="179" spans="1:3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</row>
    <row r="180" spans="1:3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</row>
    <row r="181" spans="1:3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</row>
    <row r="182" spans="1:3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</row>
    <row r="183" spans="1:3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</row>
    <row r="184" spans="1:3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</row>
    <row r="185" spans="1:3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</row>
    <row r="186" spans="1:3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</row>
    <row r="187" spans="1:3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</row>
    <row r="188" spans="1:3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</row>
    <row r="189" spans="1:3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</row>
    <row r="190" spans="1:3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</row>
    <row r="191" spans="1:3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</row>
    <row r="192" spans="1:3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</row>
    <row r="193" spans="1:3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</row>
    <row r="194" spans="1:3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</row>
    <row r="195" spans="1:3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</row>
    <row r="196" spans="1:3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</row>
    <row r="197" spans="1:3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</row>
    <row r="198" spans="1:3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</row>
    <row r="199" spans="1:3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</row>
    <row r="200" spans="1:3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</row>
    <row r="201" spans="1:3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</row>
    <row r="202" spans="1:3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</row>
    <row r="203" spans="1:3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</row>
    <row r="204" spans="1:3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</row>
    <row r="205" spans="1:3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</row>
    <row r="206" spans="1:3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</row>
    <row r="207" spans="1:3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</row>
    <row r="208" spans="1:3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</row>
    <row r="209" spans="1:3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</row>
    <row r="210" spans="1:3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</row>
    <row r="211" spans="1:3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</row>
    <row r="212" spans="1:3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</row>
    <row r="213" spans="1:3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</row>
    <row r="214" spans="1:3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</row>
    <row r="215" spans="1:3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</row>
    <row r="216" spans="1:3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</row>
    <row r="217" spans="1:3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</row>
    <row r="218" spans="1:3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</row>
    <row r="219" spans="1:3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</row>
    <row r="220" spans="1:3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</row>
    <row r="221" spans="1:3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</row>
    <row r="222" spans="1:3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</row>
    <row r="223" spans="1:3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</row>
    <row r="224" spans="1:3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</row>
    <row r="225" spans="1:3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</row>
    <row r="226" spans="1:3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</row>
    <row r="227" spans="1:3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</row>
    <row r="228" spans="1:3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</row>
    <row r="229" spans="1:3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</row>
    <row r="230" spans="1:3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</row>
    <row r="231" spans="1:3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</row>
    <row r="232" spans="1:3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</row>
    <row r="233" spans="1:3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</row>
    <row r="234" spans="1:3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</row>
    <row r="235" spans="1:3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</row>
    <row r="236" spans="1:3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</row>
    <row r="237" spans="1:3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</row>
    <row r="238" spans="1:3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</row>
    <row r="239" spans="1:3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</row>
    <row r="240" spans="1:3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</row>
    <row r="241" spans="1:3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</row>
    <row r="242" spans="1:3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</row>
    <row r="243" spans="1:3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</row>
    <row r="244" spans="1:3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</row>
    <row r="245" spans="1:3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</row>
    <row r="246" spans="1:3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</row>
    <row r="247" spans="1:3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</row>
    <row r="248" spans="1:3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</row>
    <row r="249" spans="1:3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</row>
    <row r="250" spans="1:3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</row>
    <row r="251" spans="1:3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</row>
    <row r="252" spans="1:3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</row>
    <row r="253" spans="1:3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</row>
    <row r="254" spans="1:3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</row>
    <row r="255" spans="1:3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</row>
    <row r="256" spans="1:3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</row>
    <row r="257" spans="1:3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</row>
    <row r="258" spans="1:3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</row>
    <row r="259" spans="1:3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</row>
    <row r="260" spans="1:3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</row>
    <row r="261" spans="1:3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</row>
    <row r="262" spans="1:3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</row>
    <row r="263" spans="1:3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</row>
    <row r="264" spans="1:3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</row>
    <row r="265" spans="1:3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</row>
    <row r="266" spans="1:3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</row>
    <row r="267" spans="1:3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</row>
    <row r="268" spans="1:3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</row>
    <row r="269" spans="1:3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</row>
    <row r="270" spans="1:3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</row>
    <row r="271" spans="1:3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</row>
    <row r="272" spans="1:3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</row>
    <row r="273" spans="1:3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</row>
    <row r="274" spans="1:3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</row>
    <row r="275" spans="1:3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</row>
    <row r="276" spans="1:3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</row>
    <row r="277" spans="1:3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</row>
    <row r="278" spans="1:3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</row>
    <row r="279" spans="1:3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</row>
    <row r="280" spans="1:3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</row>
    <row r="281" spans="1:3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</row>
    <row r="282" spans="1:3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</row>
    <row r="283" spans="1:3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</row>
    <row r="284" spans="1:3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</row>
    <row r="285" spans="1:3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</row>
    <row r="286" spans="1:3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</row>
    <row r="287" spans="1:3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</row>
    <row r="288" spans="1:3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</row>
    <row r="289" spans="1:3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</row>
    <row r="290" spans="1:3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</row>
    <row r="291" spans="1:3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</row>
    <row r="292" spans="1:3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</row>
    <row r="293" spans="1:3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</row>
    <row r="294" spans="1:3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</row>
    <row r="295" spans="1:3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</row>
    <row r="296" spans="1:3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</row>
    <row r="297" spans="1:3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</row>
    <row r="298" spans="1:3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</row>
    <row r="299" spans="1:3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</row>
    <row r="300" spans="1:3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</row>
    <row r="301" spans="1:3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</row>
    <row r="302" spans="1:3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</row>
    <row r="303" spans="1:3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</row>
    <row r="304" spans="1:3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</row>
    <row r="305" spans="1:3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</row>
    <row r="306" spans="1:3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</row>
    <row r="307" spans="1:3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</row>
    <row r="308" spans="1:3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</row>
    <row r="309" spans="1:3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</row>
    <row r="310" spans="1:3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</row>
    <row r="311" spans="1:3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</row>
    <row r="312" spans="1:3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</row>
    <row r="313" spans="1:3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</row>
    <row r="314" spans="1:3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</row>
    <row r="315" spans="1:3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</row>
    <row r="316" spans="1:3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</row>
    <row r="317" spans="1:3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</row>
    <row r="318" spans="1:3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</row>
    <row r="319" spans="1:3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</row>
    <row r="320" spans="1:3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</row>
    <row r="321" spans="1:3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</row>
    <row r="322" spans="1:3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</row>
    <row r="323" spans="1:3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</row>
    <row r="324" spans="1:3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</row>
    <row r="325" spans="1:3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</row>
    <row r="326" spans="1:3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</row>
    <row r="327" spans="1:3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</row>
    <row r="328" spans="1:3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</row>
    <row r="329" spans="1:3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</row>
    <row r="330" spans="1:3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</row>
    <row r="331" spans="1:3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</row>
    <row r="332" spans="1:3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</row>
    <row r="333" spans="1:3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</row>
    <row r="334" spans="1:3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</row>
    <row r="335" spans="1:3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</row>
    <row r="336" spans="1:3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</row>
    <row r="337" spans="1:3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</row>
    <row r="338" spans="1:3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</row>
    <row r="339" spans="1:3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</row>
    <row r="340" spans="1:3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</row>
    <row r="341" spans="1:3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</row>
    <row r="342" spans="1:3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</row>
    <row r="343" spans="1:3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</row>
    <row r="344" spans="1:3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</row>
    <row r="345" spans="1:3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</row>
    <row r="346" spans="1:3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</row>
    <row r="347" spans="1:3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</row>
    <row r="348" spans="1:3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</row>
    <row r="349" spans="1:3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</row>
    <row r="350" spans="1:3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</row>
    <row r="351" spans="1:3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</row>
    <row r="352" spans="1:3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</row>
    <row r="353" spans="1:3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</row>
    <row r="354" spans="1:3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</row>
    <row r="355" spans="1:3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</row>
    <row r="356" spans="1:3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</row>
    <row r="357" spans="1:3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</row>
    <row r="358" spans="1:3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</row>
    <row r="359" spans="1:3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</row>
    <row r="360" spans="1:3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</row>
    <row r="361" spans="1:3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</row>
    <row r="362" spans="1:3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</row>
    <row r="363" spans="1:3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</row>
    <row r="364" spans="1:3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</row>
    <row r="365" spans="1:3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</row>
    <row r="366" spans="1:3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</row>
    <row r="367" spans="1:3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</row>
    <row r="368" spans="1:3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</row>
    <row r="369" spans="1:3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</row>
    <row r="370" spans="1:3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</row>
    <row r="371" spans="1:3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</row>
    <row r="372" spans="1:3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</row>
    <row r="373" spans="1:3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</row>
    <row r="374" spans="1:3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</row>
    <row r="375" spans="1:3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</row>
    <row r="376" spans="1:3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</row>
    <row r="377" spans="1:3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</row>
    <row r="378" spans="1:3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</row>
    <row r="379" spans="1:3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</row>
    <row r="380" spans="1:3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</row>
    <row r="381" spans="1:35">
      <c r="A381" s="25"/>
    </row>
  </sheetData>
  <sheetProtection sheet="1" objects="1" scenarios="1" selectLockedCells="1"/>
  <mergeCells count="8">
    <mergeCell ref="B1:H2"/>
    <mergeCell ref="F9:G9"/>
    <mergeCell ref="B23:H23"/>
    <mergeCell ref="C5:G5"/>
    <mergeCell ref="C7:G7"/>
    <mergeCell ref="C9:D9"/>
    <mergeCell ref="C3:G3"/>
    <mergeCell ref="C6:G6"/>
  </mergeCells>
  <phoneticPr fontId="5" type="noConversion"/>
  <dataValidations count="2">
    <dataValidation type="decimal" allowBlank="1" showInputMessage="1" showErrorMessage="1" errorTitle="Ошибка!" error="Некорректный ввод данных. Введите число" sqref="C12:G12">
      <formula1>0</formula1>
      <formula2>5000</formula2>
    </dataValidation>
    <dataValidation type="decimal" allowBlank="1" showInputMessage="1" showErrorMessage="1" errorTitle="Ошибка!" error="Некорректный ввод данных. Введите число" sqref="C13:G22 C24:G26">
      <formula1>0</formula1>
      <formula2>100000</formula2>
    </dataValidation>
  </dataValidations>
  <pageMargins left="0.43307086614173229" right="0.35433070866141736" top="0.59055118110236227" bottom="0.62992125984251968" header="0.27559055118110237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Раздел 0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Внимание</vt:lpstr>
      <vt:lpstr>'Раздел 2'!Заголовки_для_печати</vt:lpstr>
      <vt:lpstr>'Раздел 3'!Заголовки_для_печати</vt:lpstr>
      <vt:lpstr>'Раздел 4'!Заголовки_для_печати</vt:lpstr>
      <vt:lpstr>'Раздел 1'!Область_печати</vt:lpstr>
      <vt:lpstr>'Раздел 2'!Область_печати</vt:lpstr>
      <vt:lpstr>'Раздел 3'!Область_печати</vt:lpstr>
      <vt:lpstr>'Раздел 5'!Область_печати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Ольга Оскаровна</cp:lastModifiedBy>
  <cp:lastPrinted>2017-01-26T07:52:12Z</cp:lastPrinted>
  <dcterms:created xsi:type="dcterms:W3CDTF">2007-05-02T07:08:13Z</dcterms:created>
  <dcterms:modified xsi:type="dcterms:W3CDTF">2017-02-07T07:21:37Z</dcterms:modified>
</cp:coreProperties>
</file>