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omments25.xml" ContentType="application/vnd.openxmlformats-officedocument.spreadsheetml.comments+xml"/>
  <Override PartName="/xl/drawings/drawing26.xml" ContentType="application/vnd.openxmlformats-officedocument.drawing+xml"/>
  <Override PartName="/xl/comments26.xml" ContentType="application/vnd.openxmlformats-officedocument.spreadsheetml.comments+xml"/>
  <Override PartName="/xl/drawings/drawing27.xml" ContentType="application/vnd.openxmlformats-officedocument.drawing+xml"/>
  <Override PartName="/xl/comments27.xml" ContentType="application/vnd.openxmlformats-officedocument.spreadsheetml.comments+xml"/>
  <Override PartName="/xl/drawings/drawing28.xml" ContentType="application/vnd.openxmlformats-officedocument.drawing+xml"/>
  <Override PartName="/xl/comments28.xml" ContentType="application/vnd.openxmlformats-officedocument.spreadsheetml.comments+xml"/>
  <Override PartName="/xl/drawings/drawing29.xml" ContentType="application/vnd.openxmlformats-officedocument.drawing+xml"/>
  <Override PartName="/xl/comments29.xml" ContentType="application/vnd.openxmlformats-officedocument.spreadsheetml.comments+xml"/>
  <Override PartName="/xl/drawings/drawing30.xml" ContentType="application/vnd.openxmlformats-officedocument.drawing+xml"/>
  <Override PartName="/xl/comments30.xml" ContentType="application/vnd.openxmlformats-officedocument.spreadsheetml.comments+xml"/>
  <Override PartName="/xl/drawings/drawing31.xml" ContentType="application/vnd.openxmlformats-officedocument.drawing+xml"/>
  <Override PartName="/xl/comments31.xml" ContentType="application/vnd.openxmlformats-officedocument.spreadsheetml.comments+xml"/>
  <Override PartName="/xl/drawings/drawing32.xml" ContentType="application/vnd.openxmlformats-officedocument.drawing+xml"/>
  <Override PartName="/xl/comments32.xml" ContentType="application/vnd.openxmlformats-officedocument.spreadsheetml.comments+xml"/>
  <Override PartName="/xl/drawings/drawing33.xml" ContentType="application/vnd.openxmlformats-officedocument.drawing+xml"/>
  <Override PartName="/xl/comments33.xml" ContentType="application/vnd.openxmlformats-officedocument.spreadsheetml.comments+xml"/>
  <Override PartName="/xl/drawings/drawing34.xml" ContentType="application/vnd.openxmlformats-officedocument.drawing+xml"/>
  <Override PartName="/xl/comments34.xml" ContentType="application/vnd.openxmlformats-officedocument.spreadsheetml.comments+xml"/>
  <Override PartName="/xl/drawings/drawing35.xml" ContentType="application/vnd.openxmlformats-officedocument.drawing+xml"/>
  <Override PartName="/xl/comments35.xml" ContentType="application/vnd.openxmlformats-officedocument.spreadsheetml.comments+xml"/>
  <Override PartName="/xl/drawings/drawing36.xml" ContentType="application/vnd.openxmlformats-officedocument.drawing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drawings/drawing37.xml" ContentType="application/vnd.openxmlformats-officedocument.drawing+xml"/>
  <Override PartName="/xl/comments38.xml" ContentType="application/vnd.openxmlformats-officedocument.spreadsheetml.comments+xml"/>
  <Override PartName="/xl/drawings/drawing38.xml" ContentType="application/vnd.openxmlformats-officedocument.drawing+xml"/>
  <Override PartName="/xl/comments39.xml" ContentType="application/vnd.openxmlformats-officedocument.spreadsheetml.comments+xml"/>
  <Override PartName="/xl/drawings/drawing39.xml" ContentType="application/vnd.openxmlformats-officedocument.drawing+xml"/>
  <Override PartName="/xl/comments40.xml" ContentType="application/vnd.openxmlformats-officedocument.spreadsheetml.comments+xml"/>
  <Override PartName="/xl/drawings/drawing40.xml" ContentType="application/vnd.openxmlformats-officedocument.drawing+xml"/>
  <Override PartName="/xl/comments41.xml" ContentType="application/vnd.openxmlformats-officedocument.spreadsheetml.comments+xml"/>
  <Override PartName="/xl/drawings/drawing41.xml" ContentType="application/vnd.openxmlformats-officedocument.drawing+xml"/>
  <Override PartName="/xl/comments42.xml" ContentType="application/vnd.openxmlformats-officedocument.spreadsheetml.comments+xml"/>
  <Override PartName="/xl/drawings/drawing42.xml" ContentType="application/vnd.openxmlformats-officedocument.drawing+xml"/>
  <Override PartName="/xl/comments43.xml" ContentType="application/vnd.openxmlformats-officedocument.spreadsheetml.comments+xml"/>
  <Override PartName="/xl/drawings/drawing43.xml" ContentType="application/vnd.openxmlformats-officedocument.drawing+xml"/>
  <Override PartName="/xl/comments44.xml" ContentType="application/vnd.openxmlformats-officedocument.spreadsheetml.comments+xml"/>
  <Override PartName="/xl/drawings/drawing44.xml" ContentType="application/vnd.openxmlformats-officedocument.drawing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drawings/drawing45.xml" ContentType="application/vnd.openxmlformats-officedocument.drawing+xml"/>
  <Override PartName="/xl/comments4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4q\Desktop\Статистика 2019\Новая папка\ИТОГИ. МОНИТОРИНГ 2019,  ОУ ДО ФСН\"/>
    </mc:Choice>
  </mc:AlternateContent>
  <xr:revisionPtr revIDLastSave="0" documentId="13_ncr:1_{ED166599-F504-4BD6-A9F6-16310FE404FA}" xr6:coauthVersionLast="45" xr6:coauthVersionMax="45" xr10:uidLastSave="{00000000-0000-0000-0000-000000000000}"/>
  <bookViews>
    <workbookView xWindow="5505" yWindow="345" windowWidth="20460" windowHeight="15135" xr2:uid="{00000000-000D-0000-FFFF-FFFF00000000}"/>
  </bookViews>
  <sheets>
    <sheet name="СВОД по Разделу 1" sheetId="4" r:id="rId1"/>
    <sheet name="НАЧАЛО" sheetId="7" r:id="rId2"/>
    <sheet name="1" sheetId="9" r:id="rId3"/>
    <sheet name="2" sheetId="10" r:id="rId4"/>
    <sheet name="3" sheetId="12" r:id="rId5"/>
    <sheet name="4" sheetId="13" r:id="rId6"/>
    <sheet name="5" sheetId="14" r:id="rId7"/>
    <sheet name="6" sheetId="15" r:id="rId8"/>
    <sheet name="7" sheetId="16" r:id="rId9"/>
    <sheet name="8" sheetId="17" r:id="rId10"/>
    <sheet name="9" sheetId="56" r:id="rId11"/>
    <sheet name="10" sheetId="19" r:id="rId12"/>
    <sheet name="11" sheetId="20" r:id="rId13"/>
    <sheet name="12" sheetId="21" r:id="rId14"/>
    <sheet name="13" sheetId="22" r:id="rId15"/>
    <sheet name="14" sheetId="49" r:id="rId16"/>
    <sheet name="15" sheetId="23" r:id="rId17"/>
    <sheet name="16" sheetId="24" r:id="rId18"/>
    <sheet name="17" sheetId="25" r:id="rId19"/>
    <sheet name="18" sheetId="26" r:id="rId20"/>
    <sheet name="19" sheetId="27" r:id="rId21"/>
    <sheet name="20" sheetId="28" r:id="rId22"/>
    <sheet name="21" sheetId="29" r:id="rId23"/>
    <sheet name="22" sheetId="30" r:id="rId24"/>
    <sheet name="23" sheetId="31" r:id="rId25"/>
    <sheet name="24" sheetId="32" r:id="rId26"/>
    <sheet name="25" sheetId="33" r:id="rId27"/>
    <sheet name="26" sheetId="34" r:id="rId28"/>
    <sheet name="27" sheetId="35" r:id="rId29"/>
    <sheet name="28" sheetId="36" r:id="rId30"/>
    <sheet name="29" sheetId="37" r:id="rId31"/>
    <sheet name="30" sheetId="52" r:id="rId32"/>
    <sheet name="31" sheetId="50" r:id="rId33"/>
    <sheet name="32" sheetId="51" r:id="rId34"/>
    <sheet name="33" sheetId="53" r:id="rId35"/>
    <sheet name="34" sheetId="54" r:id="rId36"/>
    <sheet name="35" sheetId="55" r:id="rId37"/>
    <sheet name="36" sheetId="38" r:id="rId38"/>
    <sheet name="37" sheetId="39" r:id="rId39"/>
    <sheet name="38" sheetId="40" r:id="rId40"/>
    <sheet name="39" sheetId="41" r:id="rId41"/>
    <sheet name="40" sheetId="42" r:id="rId42"/>
    <sheet name="41" sheetId="43" r:id="rId43"/>
    <sheet name="42" sheetId="44" r:id="rId44"/>
    <sheet name="43" sheetId="45" r:id="rId45"/>
    <sheet name="44" sheetId="46" r:id="rId46"/>
    <sheet name="45" sheetId="47" r:id="rId47"/>
    <sheet name="46" sheetId="48" r:id="rId48"/>
    <sheet name="КОНЕЦ" sheetId="8" r:id="rId49"/>
    <sheet name="Лист3" sheetId="2" state="hidden" r:id="rId50"/>
  </sheets>
  <externalReferences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</externalReferences>
  <definedNames>
    <definedName name="Внимание">#REF!</definedName>
    <definedName name="новый">#REF!</definedName>
    <definedName name="_xlnm.Print_Area" localSheetId="2">'1'!$A$2:$O$27</definedName>
    <definedName name="_xlnm.Print_Area" localSheetId="11">'10'!$A$2:$O$27</definedName>
    <definedName name="_xlnm.Print_Area" localSheetId="12">'11'!$A$2:$O$27</definedName>
    <definedName name="_xlnm.Print_Area" localSheetId="13">'12'!$A$2:$O$27</definedName>
    <definedName name="_xlnm.Print_Area" localSheetId="14">'13'!$A$2:$O$27</definedName>
    <definedName name="_xlnm.Print_Area" localSheetId="15">'14'!$A$2:$O$27</definedName>
    <definedName name="_xlnm.Print_Area" localSheetId="16">'15'!$A$2:$O$27</definedName>
    <definedName name="_xlnm.Print_Area" localSheetId="17">'16'!$A$2:$O$27</definedName>
    <definedName name="_xlnm.Print_Area" localSheetId="18">'17'!$A$2:$O$27</definedName>
    <definedName name="_xlnm.Print_Area" localSheetId="19">'18'!$A$2:$O$27</definedName>
    <definedName name="_xlnm.Print_Area" localSheetId="20">'19'!$A$2:$O$27</definedName>
    <definedName name="_xlnm.Print_Area" localSheetId="3">'2'!$A$2:$O$27</definedName>
    <definedName name="_xlnm.Print_Area" localSheetId="21">'20'!$A$2:$O$27</definedName>
    <definedName name="_xlnm.Print_Area" localSheetId="22">'21'!$A$2:$O$27</definedName>
    <definedName name="_xlnm.Print_Area" localSheetId="23">'22'!$A$2:$O$27</definedName>
    <definedName name="_xlnm.Print_Area" localSheetId="24">'23'!$A$2:$O$27</definedName>
    <definedName name="_xlnm.Print_Area" localSheetId="25">'24'!$A$2:$O$27</definedName>
    <definedName name="_xlnm.Print_Area" localSheetId="26">'25'!$A$2:$O$27</definedName>
    <definedName name="_xlnm.Print_Area" localSheetId="27">'26'!$A$1:$O$16</definedName>
    <definedName name="_xlnm.Print_Area" localSheetId="28">'27'!$A$2:$O$27</definedName>
    <definedName name="_xlnm.Print_Area" localSheetId="29">'28'!$A$2:$O$27</definedName>
    <definedName name="_xlnm.Print_Area" localSheetId="30">'29'!$A$2:$O$27</definedName>
    <definedName name="_xlnm.Print_Area" localSheetId="4">'3'!$A$2:$O$27</definedName>
    <definedName name="_xlnm.Print_Area" localSheetId="31">'30'!$A$2:$O$27</definedName>
    <definedName name="_xlnm.Print_Area" localSheetId="32">'31'!$A$2:$O$27</definedName>
    <definedName name="_xlnm.Print_Area" localSheetId="33">'32'!$A$2:$O$27</definedName>
    <definedName name="_xlnm.Print_Area" localSheetId="34">'33'!$A$2:$O$27</definedName>
    <definedName name="_xlnm.Print_Area" localSheetId="35">'34'!$A$2:$O$27</definedName>
    <definedName name="_xlnm.Print_Area" localSheetId="36">'35'!$A$2:$O$27</definedName>
    <definedName name="_xlnm.Print_Area" localSheetId="37">'36'!$A$2:$O$27</definedName>
    <definedName name="_xlnm.Print_Area" localSheetId="38">'37'!$A$2:$O$27</definedName>
    <definedName name="_xlnm.Print_Area" localSheetId="39">'38'!$A$2:$O$27</definedName>
    <definedName name="_xlnm.Print_Area" localSheetId="40">'39'!$A$2:$O$27</definedName>
    <definedName name="_xlnm.Print_Area" localSheetId="5">'4'!$A$2:$O$27</definedName>
    <definedName name="_xlnm.Print_Area" localSheetId="41">'40'!$A$2:$O$27</definedName>
    <definedName name="_xlnm.Print_Area" localSheetId="42">'41'!$A$2:$O$27</definedName>
    <definedName name="_xlnm.Print_Area" localSheetId="44">'43'!$A$2:$O$27</definedName>
    <definedName name="_xlnm.Print_Area" localSheetId="45">'44'!$A$2:$O$27</definedName>
    <definedName name="_xlnm.Print_Area" localSheetId="46">'45'!$A$2:$O$27</definedName>
    <definedName name="_xlnm.Print_Area" localSheetId="47">'46'!$A$2:$O$27</definedName>
    <definedName name="_xlnm.Print_Area" localSheetId="6">'5'!$A$2:$O$27</definedName>
    <definedName name="_xlnm.Print_Area" localSheetId="7">'6'!$A$2:$O$27</definedName>
    <definedName name="_xlnm.Print_Area" localSheetId="8">'7'!$A$2:$O$27</definedName>
    <definedName name="_xlnm.Print_Area" localSheetId="9">'8'!$A$2:$O$27</definedName>
    <definedName name="_xlnm.Print_Area" localSheetId="10">'9'!$A$2:$O$27</definedName>
    <definedName name="_xlnm.Print_Area" localSheetId="48">КОНЕЦ!$A$1:$E$8</definedName>
    <definedName name="_xlnm.Print_Area" localSheetId="1">НАЧАЛО!$A$1:$E$8</definedName>
    <definedName name="_xlnm.Print_Area" localSheetId="0">'СВОД по Разделу 1'!$A$2:$O$27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3" i="56" l="1"/>
  <c r="D9" i="56"/>
  <c r="G9" i="56"/>
  <c r="D10" i="56" l="1"/>
  <c r="M10" i="56"/>
  <c r="K10" i="56"/>
  <c r="E10" i="56"/>
  <c r="G10" i="56"/>
  <c r="E9" i="56"/>
  <c r="K9" i="56"/>
  <c r="M9" i="56"/>
  <c r="I9" i="56"/>
  <c r="I10" i="56"/>
  <c r="C9" i="56" l="1"/>
  <c r="C10" i="56"/>
  <c r="D11" i="56"/>
  <c r="I11" i="56"/>
  <c r="E11" i="56"/>
  <c r="K11" i="56"/>
  <c r="G11" i="56"/>
  <c r="M11" i="56"/>
  <c r="C11" i="56" l="1"/>
  <c r="C12" i="56"/>
  <c r="D12" i="56"/>
  <c r="O3" i="55" l="1"/>
  <c r="D9" i="55"/>
  <c r="E9" i="55"/>
  <c r="I9" i="55"/>
  <c r="G9" i="55"/>
  <c r="K9" i="55"/>
  <c r="M9" i="55"/>
  <c r="C9" i="55" l="1"/>
  <c r="D10" i="55"/>
  <c r="E10" i="55"/>
  <c r="M10" i="55"/>
  <c r="I10" i="55"/>
  <c r="G10" i="55"/>
  <c r="K10" i="55"/>
  <c r="C10" i="55" l="1"/>
  <c r="D11" i="55"/>
  <c r="M11" i="55"/>
  <c r="G11" i="55"/>
  <c r="I11" i="55"/>
  <c r="E11" i="55"/>
  <c r="K11" i="55"/>
  <c r="C11" i="55" l="1"/>
  <c r="C12" i="55"/>
  <c r="D12" i="55"/>
  <c r="O3" i="54"/>
  <c r="D9" i="54"/>
  <c r="G9" i="54"/>
  <c r="D10" i="54" l="1"/>
  <c r="K10" i="54"/>
  <c r="I10" i="54"/>
  <c r="E9" i="54"/>
  <c r="I9" i="54"/>
  <c r="M10" i="54"/>
  <c r="E10" i="54"/>
  <c r="K9" i="54"/>
  <c r="M9" i="54"/>
  <c r="G10" i="54"/>
  <c r="C9" i="54" l="1"/>
  <c r="C10" i="54"/>
  <c r="D11" i="54"/>
  <c r="G11" i="54"/>
  <c r="K11" i="54"/>
  <c r="E11" i="54"/>
  <c r="I11" i="54"/>
  <c r="M11" i="54"/>
  <c r="C11" i="54" l="1"/>
  <c r="C12" i="54"/>
  <c r="D12" i="54"/>
  <c r="O3" i="53"/>
  <c r="D9" i="53"/>
  <c r="G9" i="53"/>
  <c r="D10" i="53" l="1"/>
  <c r="I9" i="53"/>
  <c r="I10" i="53"/>
  <c r="G10" i="53"/>
  <c r="M10" i="53"/>
  <c r="K10" i="53"/>
  <c r="M9" i="53"/>
  <c r="E10" i="53"/>
  <c r="K9" i="53"/>
  <c r="E9" i="53"/>
  <c r="C9" i="53" l="1"/>
  <c r="C10" i="53"/>
  <c r="D11" i="53"/>
  <c r="G11" i="53"/>
  <c r="K11" i="53"/>
  <c r="E11" i="53"/>
  <c r="I11" i="53"/>
  <c r="M11" i="53"/>
  <c r="C11" i="53" l="1"/>
  <c r="C12" i="53"/>
  <c r="D12" i="53"/>
  <c r="O3" i="52" l="1"/>
  <c r="D9" i="52"/>
  <c r="M9" i="52"/>
  <c r="D10" i="52" l="1"/>
  <c r="I10" i="52"/>
  <c r="I9" i="52"/>
  <c r="G10" i="52"/>
  <c r="K10" i="52"/>
  <c r="E10" i="52"/>
  <c r="E9" i="52"/>
  <c r="M10" i="52"/>
  <c r="G9" i="52"/>
  <c r="K9" i="52"/>
  <c r="C9" i="52" l="1"/>
  <c r="C10" i="52"/>
  <c r="D11" i="52"/>
  <c r="G11" i="52"/>
  <c r="M11" i="52"/>
  <c r="K11" i="52"/>
  <c r="E11" i="52"/>
  <c r="I11" i="52"/>
  <c r="C11" i="52" l="1"/>
  <c r="C12" i="52"/>
  <c r="D12" i="52"/>
  <c r="O3" i="51"/>
  <c r="D9" i="51"/>
  <c r="I9" i="51"/>
  <c r="D10" i="51" l="1"/>
  <c r="M9" i="51"/>
  <c r="G10" i="51"/>
  <c r="I10" i="51"/>
  <c r="M10" i="51"/>
  <c r="G9" i="51"/>
  <c r="K10" i="51"/>
  <c r="E9" i="51"/>
  <c r="K9" i="51"/>
  <c r="E10" i="51"/>
  <c r="C9" i="51" l="1"/>
  <c r="C10" i="51"/>
  <c r="D11" i="51"/>
  <c r="E11" i="51"/>
  <c r="M11" i="51"/>
  <c r="K11" i="51"/>
  <c r="G11" i="51"/>
  <c r="I11" i="51"/>
  <c r="C11" i="51" l="1"/>
  <c r="C12" i="51"/>
  <c r="D12" i="51"/>
  <c r="O3" i="50" l="1"/>
  <c r="D9" i="50"/>
  <c r="M9" i="50"/>
  <c r="D10" i="50" l="1"/>
  <c r="K10" i="50"/>
  <c r="M10" i="50"/>
  <c r="I10" i="50"/>
  <c r="K9" i="50"/>
  <c r="I9" i="50"/>
  <c r="E10" i="50"/>
  <c r="G10" i="50"/>
  <c r="G9" i="50"/>
  <c r="E9" i="50"/>
  <c r="C9" i="50" l="1"/>
  <c r="C10" i="50"/>
  <c r="D11" i="50"/>
  <c r="E11" i="50"/>
  <c r="G11" i="50"/>
  <c r="I11" i="50"/>
  <c r="K11" i="50"/>
  <c r="M11" i="50"/>
  <c r="C11" i="50" l="1"/>
  <c r="C12" i="50"/>
  <c r="D12" i="50"/>
  <c r="O3" i="49" l="1"/>
  <c r="D9" i="49"/>
  <c r="M9" i="49"/>
  <c r="D10" i="49" l="1"/>
  <c r="K9" i="49"/>
  <c r="I10" i="49"/>
  <c r="K10" i="49"/>
  <c r="M10" i="49"/>
  <c r="I9" i="49"/>
  <c r="G9" i="49"/>
  <c r="E9" i="49"/>
  <c r="E10" i="49"/>
  <c r="G10" i="49"/>
  <c r="C9" i="49" l="1"/>
  <c r="C10" i="49"/>
  <c r="D11" i="49"/>
  <c r="K11" i="49"/>
  <c r="E11" i="49"/>
  <c r="I11" i="49"/>
  <c r="M11" i="49"/>
  <c r="G11" i="49"/>
  <c r="C11" i="49" l="1"/>
  <c r="C12" i="49"/>
  <c r="D12" i="49"/>
  <c r="O3" i="48" l="1"/>
  <c r="D9" i="48"/>
  <c r="E9" i="48"/>
  <c r="I9" i="48"/>
  <c r="M9" i="48"/>
  <c r="K9" i="48"/>
  <c r="G9" i="48"/>
  <c r="C9" i="48" l="1"/>
  <c r="D10" i="48"/>
  <c r="M10" i="48"/>
  <c r="G10" i="48"/>
  <c r="K10" i="48"/>
  <c r="I10" i="48"/>
  <c r="E10" i="48"/>
  <c r="C10" i="48" l="1"/>
  <c r="D11" i="48"/>
  <c r="M11" i="48"/>
  <c r="K11" i="48"/>
  <c r="E11" i="48"/>
  <c r="G11" i="48"/>
  <c r="I11" i="48"/>
  <c r="C11" i="48" l="1"/>
  <c r="C12" i="48"/>
  <c r="D12" i="48"/>
  <c r="O3" i="47"/>
  <c r="D9" i="47"/>
  <c r="K9" i="47"/>
  <c r="E9" i="47"/>
  <c r="G9" i="47"/>
  <c r="M9" i="47"/>
  <c r="I9" i="47"/>
  <c r="C9" i="47" l="1"/>
  <c r="D10" i="47"/>
  <c r="K10" i="47"/>
  <c r="M10" i="47"/>
  <c r="E10" i="47"/>
  <c r="I10" i="47"/>
  <c r="G10" i="47"/>
  <c r="C10" i="47" l="1"/>
  <c r="D11" i="47"/>
  <c r="M11" i="47"/>
  <c r="E11" i="47"/>
  <c r="K11" i="47"/>
  <c r="I11" i="47"/>
  <c r="G11" i="47"/>
  <c r="C11" i="47" l="1"/>
  <c r="C12" i="47"/>
  <c r="D12" i="47"/>
  <c r="O3" i="46"/>
  <c r="D9" i="46"/>
  <c r="E9" i="46"/>
  <c r="M9" i="46"/>
  <c r="I9" i="46"/>
  <c r="K9" i="46"/>
  <c r="G9" i="46"/>
  <c r="C9" i="46" l="1"/>
  <c r="D10" i="46"/>
  <c r="M10" i="46"/>
  <c r="K10" i="46"/>
  <c r="G10" i="46"/>
  <c r="E10" i="46"/>
  <c r="I10" i="46"/>
  <c r="C10" i="46" l="1"/>
  <c r="D11" i="46"/>
  <c r="K11" i="46"/>
  <c r="G11" i="46"/>
  <c r="E11" i="46"/>
  <c r="M11" i="46"/>
  <c r="I11" i="46"/>
  <c r="C11" i="46" l="1"/>
  <c r="C12" i="46"/>
  <c r="D12" i="46"/>
  <c r="O3" i="45"/>
  <c r="D9" i="45"/>
  <c r="I9" i="45"/>
  <c r="M9" i="45"/>
  <c r="G9" i="45"/>
  <c r="K9" i="45"/>
  <c r="E9" i="45"/>
  <c r="C9" i="45" l="1"/>
  <c r="D10" i="45"/>
  <c r="M10" i="45"/>
  <c r="K10" i="45"/>
  <c r="I10" i="45"/>
  <c r="E10" i="45"/>
  <c r="G10" i="45"/>
  <c r="C10" i="45" l="1"/>
  <c r="D11" i="45"/>
  <c r="E11" i="45"/>
  <c r="M11" i="45"/>
  <c r="G11" i="45"/>
  <c r="K11" i="45"/>
  <c r="I11" i="45"/>
  <c r="C11" i="45" l="1"/>
  <c r="C12" i="45"/>
  <c r="D12" i="45"/>
  <c r="O3" i="44"/>
  <c r="D9" i="44"/>
  <c r="E9" i="44"/>
  <c r="M9" i="44"/>
  <c r="I9" i="44"/>
  <c r="K9" i="44"/>
  <c r="G9" i="44"/>
  <c r="C9" i="44" l="1"/>
  <c r="D10" i="44"/>
  <c r="G10" i="44"/>
  <c r="E10" i="44"/>
  <c r="K10" i="44"/>
  <c r="M10" i="44"/>
  <c r="I10" i="44"/>
  <c r="C10" i="44" l="1"/>
  <c r="D11" i="44"/>
  <c r="I11" i="44"/>
  <c r="M11" i="44"/>
  <c r="G11" i="44"/>
  <c r="K11" i="44"/>
  <c r="E11" i="44"/>
  <c r="C11" i="44" l="1"/>
  <c r="C12" i="44"/>
  <c r="D12" i="44"/>
  <c r="O3" i="43"/>
  <c r="D9" i="43"/>
  <c r="I9" i="43"/>
  <c r="M9" i="43"/>
  <c r="G9" i="43"/>
  <c r="K9" i="43"/>
  <c r="E9" i="43"/>
  <c r="C9" i="43" l="1"/>
  <c r="D10" i="43"/>
  <c r="M10" i="43"/>
  <c r="G10" i="43"/>
  <c r="E10" i="43"/>
  <c r="I10" i="43"/>
  <c r="K10" i="43"/>
  <c r="C10" i="43" l="1"/>
  <c r="D11" i="43"/>
  <c r="K11" i="43"/>
  <c r="M11" i="43"/>
  <c r="E11" i="43"/>
  <c r="G11" i="43"/>
  <c r="I11" i="43"/>
  <c r="C11" i="43" l="1"/>
  <c r="C12" i="43"/>
  <c r="D12" i="43"/>
  <c r="O3" i="42"/>
  <c r="D9" i="42"/>
  <c r="I9" i="42"/>
  <c r="M9" i="42"/>
  <c r="G9" i="42"/>
  <c r="K9" i="42"/>
  <c r="E9" i="42"/>
  <c r="C9" i="42" l="1"/>
  <c r="D10" i="42"/>
  <c r="I10" i="42"/>
  <c r="G10" i="42"/>
  <c r="E10" i="42"/>
  <c r="K10" i="42"/>
  <c r="M10" i="42"/>
  <c r="C10" i="42" l="1"/>
  <c r="D11" i="42"/>
  <c r="M11" i="42"/>
  <c r="I11" i="42"/>
  <c r="K11" i="42"/>
  <c r="G11" i="42"/>
  <c r="E11" i="42"/>
  <c r="C11" i="42" l="1"/>
  <c r="C12" i="42"/>
  <c r="D12" i="42"/>
  <c r="O3" i="41"/>
  <c r="D9" i="41"/>
  <c r="I9" i="41"/>
  <c r="G9" i="41"/>
  <c r="K9" i="41"/>
  <c r="M9" i="41"/>
  <c r="E9" i="41"/>
  <c r="C9" i="41" l="1"/>
  <c r="D10" i="41"/>
  <c r="G10" i="41"/>
  <c r="K10" i="41"/>
  <c r="M10" i="41"/>
  <c r="I10" i="41"/>
  <c r="E10" i="41"/>
  <c r="C10" i="41" l="1"/>
  <c r="D11" i="41"/>
  <c r="G11" i="41"/>
  <c r="K11" i="41"/>
  <c r="I11" i="41"/>
  <c r="M11" i="41"/>
  <c r="E11" i="41"/>
  <c r="C11" i="41" l="1"/>
  <c r="C12" i="41"/>
  <c r="D12" i="41"/>
  <c r="O3" i="40"/>
  <c r="D9" i="40"/>
  <c r="E9" i="40"/>
  <c r="M9" i="40"/>
  <c r="I9" i="40"/>
  <c r="K9" i="40"/>
  <c r="G9" i="40"/>
  <c r="C9" i="40" l="1"/>
  <c r="D10" i="40"/>
  <c r="G10" i="40"/>
  <c r="M10" i="40"/>
  <c r="K10" i="40"/>
  <c r="E10" i="40"/>
  <c r="I10" i="40"/>
  <c r="C10" i="40" l="1"/>
  <c r="D11" i="40"/>
  <c r="G11" i="40"/>
  <c r="I11" i="40"/>
  <c r="M11" i="40"/>
  <c r="K11" i="40"/>
  <c r="E11" i="40"/>
  <c r="C11" i="40" l="1"/>
  <c r="C12" i="40"/>
  <c r="D12" i="40"/>
  <c r="O3" i="39"/>
  <c r="D9" i="39"/>
  <c r="I9" i="39"/>
  <c r="M9" i="39"/>
  <c r="G9" i="39"/>
  <c r="K9" i="39"/>
  <c r="E9" i="39"/>
  <c r="C9" i="39" l="1"/>
  <c r="D10" i="39"/>
  <c r="I10" i="39"/>
  <c r="M10" i="39"/>
  <c r="K10" i="39"/>
  <c r="E10" i="39"/>
  <c r="G10" i="39"/>
  <c r="C10" i="39" l="1"/>
  <c r="D11" i="39"/>
  <c r="M11" i="39"/>
  <c r="E11" i="39"/>
  <c r="I11" i="39"/>
  <c r="G11" i="39"/>
  <c r="K11" i="39"/>
  <c r="C11" i="39" l="1"/>
  <c r="C12" i="39"/>
  <c r="D12" i="39"/>
  <c r="O3" i="38"/>
  <c r="D9" i="38"/>
  <c r="G9" i="38"/>
  <c r="E9" i="38"/>
  <c r="I9" i="38"/>
  <c r="K9" i="38"/>
  <c r="M9" i="38"/>
  <c r="C9" i="38" l="1"/>
  <c r="D10" i="38"/>
  <c r="G10" i="38"/>
  <c r="I10" i="38"/>
  <c r="E10" i="38"/>
  <c r="M10" i="38"/>
  <c r="K10" i="38"/>
  <c r="C10" i="38" l="1"/>
  <c r="D11" i="38"/>
  <c r="G11" i="38"/>
  <c r="I11" i="38"/>
  <c r="K11" i="38"/>
  <c r="E11" i="38"/>
  <c r="M11" i="38"/>
  <c r="C11" i="38" l="1"/>
  <c r="C12" i="38"/>
  <c r="D12" i="38"/>
  <c r="O3" i="37"/>
  <c r="D9" i="37"/>
  <c r="G9" i="37"/>
  <c r="D10" i="37" l="1"/>
  <c r="E10" i="37"/>
  <c r="K10" i="37"/>
  <c r="I10" i="37"/>
  <c r="M10" i="37"/>
  <c r="G10" i="37"/>
  <c r="M9" i="37"/>
  <c r="K9" i="37"/>
  <c r="E9" i="37"/>
  <c r="I9" i="37"/>
  <c r="C9" i="37" l="1"/>
  <c r="C10" i="37"/>
  <c r="D11" i="37"/>
  <c r="I11" i="37"/>
  <c r="M11" i="37"/>
  <c r="G11" i="37"/>
  <c r="K11" i="37"/>
  <c r="E11" i="37"/>
  <c r="C11" i="37" l="1"/>
  <c r="C12" i="37"/>
  <c r="D12" i="37"/>
  <c r="O3" i="36"/>
  <c r="D9" i="36"/>
  <c r="G9" i="36"/>
  <c r="D10" i="36" l="1"/>
  <c r="E9" i="36"/>
  <c r="E10" i="36"/>
  <c r="G10" i="36"/>
  <c r="K10" i="36"/>
  <c r="I9" i="36"/>
  <c r="I10" i="36"/>
  <c r="M9" i="36"/>
  <c r="M10" i="36"/>
  <c r="K9" i="36"/>
  <c r="C9" i="36" l="1"/>
  <c r="C10" i="36"/>
  <c r="D11" i="36"/>
  <c r="I11" i="36"/>
  <c r="M11" i="36"/>
  <c r="G11" i="36"/>
  <c r="K11" i="36"/>
  <c r="E11" i="36"/>
  <c r="C11" i="36" l="1"/>
  <c r="C12" i="36"/>
  <c r="D12" i="36"/>
  <c r="O3" i="35"/>
  <c r="D9" i="35"/>
  <c r="G9" i="35"/>
  <c r="D10" i="35" l="1"/>
  <c r="G10" i="35"/>
  <c r="I9" i="35"/>
  <c r="E10" i="35"/>
  <c r="M9" i="35"/>
  <c r="M10" i="35"/>
  <c r="K10" i="35"/>
  <c r="K9" i="35"/>
  <c r="I10" i="35"/>
  <c r="E9" i="35"/>
  <c r="C9" i="35" l="1"/>
  <c r="C10" i="35"/>
  <c r="D11" i="35"/>
  <c r="M11" i="35"/>
  <c r="E11" i="35"/>
  <c r="G11" i="35"/>
  <c r="K11" i="35"/>
  <c r="I11" i="35"/>
  <c r="C11" i="35" l="1"/>
  <c r="C12" i="35"/>
  <c r="D12" i="35"/>
  <c r="O3" i="34"/>
  <c r="D9" i="34"/>
  <c r="G9" i="34"/>
  <c r="D10" i="34" l="1"/>
  <c r="G10" i="34"/>
  <c r="M10" i="34"/>
  <c r="E10" i="34"/>
  <c r="K9" i="34"/>
  <c r="I9" i="34"/>
  <c r="E9" i="34"/>
  <c r="K10" i="34"/>
  <c r="M9" i="34"/>
  <c r="I10" i="34"/>
  <c r="C9" i="34" l="1"/>
  <c r="C10" i="34"/>
  <c r="D11" i="34"/>
  <c r="M11" i="34"/>
  <c r="K11" i="34"/>
  <c r="G11" i="34"/>
  <c r="I11" i="34"/>
  <c r="E11" i="34"/>
  <c r="C11" i="34" l="1"/>
  <c r="C12" i="34"/>
  <c r="D12" i="34"/>
  <c r="O3" i="33"/>
  <c r="D9" i="33"/>
  <c r="G9" i="33"/>
  <c r="D10" i="33" l="1"/>
  <c r="I10" i="33"/>
  <c r="M9" i="33"/>
  <c r="K9" i="33"/>
  <c r="G10" i="33"/>
  <c r="E10" i="33"/>
  <c r="E9" i="33"/>
  <c r="K10" i="33"/>
  <c r="M10" i="33"/>
  <c r="I9" i="33"/>
  <c r="C9" i="33" l="1"/>
  <c r="C10" i="33"/>
  <c r="D11" i="33"/>
  <c r="G11" i="33"/>
  <c r="K11" i="33"/>
  <c r="M11" i="33"/>
  <c r="E11" i="33"/>
  <c r="I11" i="33"/>
  <c r="C11" i="33" l="1"/>
  <c r="C12" i="33"/>
  <c r="D12" i="33"/>
  <c r="O3" i="32" l="1"/>
  <c r="D9" i="32"/>
  <c r="G9" i="32"/>
  <c r="D10" i="32" l="1"/>
  <c r="I10" i="32"/>
  <c r="E9" i="32"/>
  <c r="M9" i="32"/>
  <c r="K10" i="32"/>
  <c r="K9" i="32"/>
  <c r="M10" i="32"/>
  <c r="E10" i="32"/>
  <c r="G10" i="32"/>
  <c r="I9" i="32"/>
  <c r="C9" i="32" l="1"/>
  <c r="C10" i="32"/>
  <c r="D11" i="32"/>
  <c r="K11" i="32"/>
  <c r="M11" i="32"/>
  <c r="I11" i="32"/>
  <c r="E11" i="32"/>
  <c r="G11" i="32"/>
  <c r="C11" i="32" l="1"/>
  <c r="C12" i="32"/>
  <c r="D12" i="32"/>
  <c r="O3" i="31"/>
  <c r="D9" i="31"/>
  <c r="G9" i="31"/>
  <c r="D10" i="31" l="1"/>
  <c r="E9" i="31"/>
  <c r="K9" i="31"/>
  <c r="K10" i="31"/>
  <c r="M9" i="31"/>
  <c r="E10" i="31"/>
  <c r="I10" i="31"/>
  <c r="M10" i="31"/>
  <c r="I9" i="31"/>
  <c r="G10" i="31"/>
  <c r="C9" i="31" l="1"/>
  <c r="C10" i="31"/>
  <c r="D11" i="31"/>
  <c r="G11" i="31"/>
  <c r="M11" i="31"/>
  <c r="E11" i="31"/>
  <c r="K11" i="31"/>
  <c r="I11" i="31"/>
  <c r="C11" i="31" l="1"/>
  <c r="C12" i="31"/>
  <c r="D12" i="31"/>
  <c r="O3" i="30"/>
  <c r="D9" i="30"/>
  <c r="G9" i="30"/>
  <c r="D10" i="30" l="1"/>
  <c r="M9" i="30"/>
  <c r="I10" i="30"/>
  <c r="K9" i="30"/>
  <c r="K10" i="30"/>
  <c r="E9" i="30"/>
  <c r="G10" i="30"/>
  <c r="M10" i="30"/>
  <c r="E10" i="30"/>
  <c r="I9" i="30"/>
  <c r="C9" i="30" l="1"/>
  <c r="C10" i="30"/>
  <c r="D11" i="30"/>
  <c r="G11" i="30"/>
  <c r="K11" i="30"/>
  <c r="E11" i="30"/>
  <c r="I11" i="30"/>
  <c r="M11" i="30"/>
  <c r="C11" i="30" l="1"/>
  <c r="C12" i="30"/>
  <c r="D12" i="30"/>
  <c r="O3" i="29" l="1"/>
  <c r="D9" i="29"/>
  <c r="G9" i="29"/>
  <c r="D10" i="29" l="1"/>
  <c r="I9" i="29"/>
  <c r="E9" i="29"/>
  <c r="M9" i="29"/>
  <c r="K10" i="29"/>
  <c r="G10" i="29"/>
  <c r="M10" i="29"/>
  <c r="E10" i="29"/>
  <c r="I10" i="29"/>
  <c r="K9" i="29"/>
  <c r="C9" i="29" l="1"/>
  <c r="C10" i="29"/>
  <c r="D11" i="29"/>
  <c r="M11" i="29"/>
  <c r="I11" i="29"/>
  <c r="G11" i="29"/>
  <c r="E11" i="29"/>
  <c r="K11" i="29"/>
  <c r="C11" i="29" l="1"/>
  <c r="C12" i="29"/>
  <c r="D12" i="29"/>
  <c r="O3" i="28"/>
  <c r="D9" i="28"/>
  <c r="G9" i="28"/>
  <c r="D10" i="28" l="1"/>
  <c r="M10" i="28"/>
  <c r="I9" i="28"/>
  <c r="G10" i="28"/>
  <c r="M9" i="28"/>
  <c r="E10" i="28"/>
  <c r="K9" i="28"/>
  <c r="K10" i="28"/>
  <c r="E9" i="28"/>
  <c r="I10" i="28"/>
  <c r="C9" i="28" l="1"/>
  <c r="C10" i="28"/>
  <c r="D11" i="28"/>
  <c r="M11" i="28"/>
  <c r="K11" i="28"/>
  <c r="G11" i="28"/>
  <c r="I11" i="28"/>
  <c r="E11" i="28"/>
  <c r="C11" i="28" l="1"/>
  <c r="C12" i="28"/>
  <c r="D12" i="28"/>
  <c r="O3" i="27"/>
  <c r="D9" i="27"/>
  <c r="G9" i="27"/>
  <c r="D10" i="27" l="1"/>
  <c r="I10" i="27"/>
  <c r="K9" i="27"/>
  <c r="G10" i="27"/>
  <c r="M9" i="27"/>
  <c r="E10" i="27"/>
  <c r="M10" i="27"/>
  <c r="I9" i="27"/>
  <c r="K10" i="27"/>
  <c r="E9" i="27"/>
  <c r="C9" i="27" l="1"/>
  <c r="C10" i="27"/>
  <c r="D11" i="27"/>
  <c r="M11" i="27"/>
  <c r="E11" i="27"/>
  <c r="I11" i="27"/>
  <c r="K11" i="27"/>
  <c r="G11" i="27"/>
  <c r="C11" i="27" l="1"/>
  <c r="C12" i="27"/>
  <c r="D12" i="27"/>
  <c r="O3" i="26"/>
  <c r="D9" i="26"/>
  <c r="G9" i="26"/>
  <c r="D10" i="26" l="1"/>
  <c r="E9" i="26"/>
  <c r="M9" i="26"/>
  <c r="G10" i="26"/>
  <c r="K10" i="26"/>
  <c r="E10" i="26"/>
  <c r="I10" i="26"/>
  <c r="M10" i="26"/>
  <c r="K9" i="26"/>
  <c r="I9" i="26"/>
  <c r="C9" i="26" l="1"/>
  <c r="C10" i="26"/>
  <c r="D11" i="26"/>
  <c r="G11" i="26"/>
  <c r="K11" i="26"/>
  <c r="E11" i="26"/>
  <c r="I11" i="26"/>
  <c r="M11" i="26"/>
  <c r="C11" i="26" l="1"/>
  <c r="C12" i="26"/>
  <c r="D12" i="26"/>
  <c r="O3" i="25"/>
  <c r="D9" i="25"/>
  <c r="G9" i="25"/>
  <c r="D10" i="25" l="1"/>
  <c r="I9" i="25"/>
  <c r="E9" i="25"/>
  <c r="M9" i="25"/>
  <c r="K10" i="25"/>
  <c r="M10" i="25"/>
  <c r="I10" i="25"/>
  <c r="K9" i="25"/>
  <c r="G10" i="25"/>
  <c r="E10" i="25"/>
  <c r="C9" i="25" l="1"/>
  <c r="C10" i="25"/>
  <c r="D11" i="25"/>
  <c r="G11" i="25"/>
  <c r="K11" i="25"/>
  <c r="E11" i="25"/>
  <c r="I11" i="25"/>
  <c r="M11" i="25"/>
  <c r="C11" i="25" l="1"/>
  <c r="C12" i="25"/>
  <c r="D12" i="25"/>
  <c r="O3" i="24"/>
  <c r="D9" i="24"/>
  <c r="G9" i="24"/>
  <c r="D10" i="24" l="1"/>
  <c r="G10" i="24"/>
  <c r="M9" i="24"/>
  <c r="E10" i="24"/>
  <c r="K10" i="24"/>
  <c r="M10" i="24"/>
  <c r="I10" i="24"/>
  <c r="K9" i="24"/>
  <c r="E9" i="24"/>
  <c r="I9" i="24"/>
  <c r="C9" i="24" l="1"/>
  <c r="C10" i="24"/>
  <c r="D11" i="24"/>
  <c r="M11" i="24"/>
  <c r="I11" i="24"/>
  <c r="K11" i="24"/>
  <c r="E11" i="24"/>
  <c r="G11" i="24"/>
  <c r="C11" i="24" l="1"/>
  <c r="C12" i="24"/>
  <c r="D12" i="24"/>
  <c r="O3" i="23" l="1"/>
  <c r="D9" i="23"/>
  <c r="G9" i="23"/>
  <c r="D10" i="23" l="1"/>
  <c r="K10" i="23"/>
  <c r="K9" i="23"/>
  <c r="E10" i="23"/>
  <c r="M9" i="23"/>
  <c r="M10" i="23"/>
  <c r="G10" i="23"/>
  <c r="I10" i="23"/>
  <c r="E9" i="23"/>
  <c r="I9" i="23"/>
  <c r="C9" i="23" l="1"/>
  <c r="C10" i="23"/>
  <c r="D11" i="23"/>
  <c r="I11" i="23"/>
  <c r="M11" i="23"/>
  <c r="G11" i="23"/>
  <c r="K11" i="23"/>
  <c r="E11" i="23"/>
  <c r="C11" i="23" l="1"/>
  <c r="C12" i="23"/>
  <c r="D12" i="23"/>
  <c r="O3" i="22"/>
  <c r="D9" i="22"/>
  <c r="G9" i="22"/>
  <c r="D10" i="22" l="1"/>
  <c r="K10" i="22"/>
  <c r="M9" i="22"/>
  <c r="E10" i="22"/>
  <c r="I9" i="22"/>
  <c r="G10" i="22"/>
  <c r="I10" i="22"/>
  <c r="K9" i="22"/>
  <c r="M10" i="22"/>
  <c r="E9" i="22"/>
  <c r="C9" i="22" l="1"/>
  <c r="C10" i="22"/>
  <c r="D11" i="22"/>
  <c r="G11" i="22"/>
  <c r="K11" i="22"/>
  <c r="E11" i="22"/>
  <c r="I11" i="22"/>
  <c r="M11" i="22"/>
  <c r="C11" i="22" l="1"/>
  <c r="C12" i="22"/>
  <c r="D12" i="22"/>
  <c r="O3" i="21"/>
  <c r="D9" i="21"/>
  <c r="G9" i="21"/>
  <c r="D10" i="21" l="1"/>
  <c r="G10" i="21"/>
  <c r="M9" i="21"/>
  <c r="E10" i="21"/>
  <c r="K10" i="21"/>
  <c r="K9" i="21"/>
  <c r="I9" i="21"/>
  <c r="M10" i="21"/>
  <c r="I10" i="21"/>
  <c r="E9" i="21"/>
  <c r="C9" i="21" l="1"/>
  <c r="C10" i="21"/>
  <c r="D11" i="21"/>
  <c r="G11" i="21"/>
  <c r="K11" i="21"/>
  <c r="E11" i="21"/>
  <c r="I11" i="21"/>
  <c r="M11" i="21"/>
  <c r="C11" i="21" l="1"/>
  <c r="C12" i="21"/>
  <c r="D12" i="21"/>
  <c r="O3" i="20"/>
  <c r="D9" i="20"/>
  <c r="G9" i="20"/>
  <c r="D10" i="20" l="1"/>
  <c r="G10" i="20"/>
  <c r="E9" i="20"/>
  <c r="I10" i="20"/>
  <c r="K9" i="20"/>
  <c r="K10" i="20"/>
  <c r="E10" i="20"/>
  <c r="M10" i="20"/>
  <c r="M9" i="20"/>
  <c r="I9" i="20"/>
  <c r="C9" i="20" l="1"/>
  <c r="C10" i="20"/>
  <c r="D11" i="20"/>
  <c r="G11" i="20"/>
  <c r="I11" i="20"/>
  <c r="E11" i="20"/>
  <c r="M11" i="20"/>
  <c r="K11" i="20"/>
  <c r="C11" i="20" l="1"/>
  <c r="C12" i="20"/>
  <c r="D12" i="20"/>
  <c r="O3" i="19"/>
  <c r="D9" i="19"/>
  <c r="G9" i="19"/>
  <c r="D10" i="19" l="1"/>
  <c r="G10" i="19"/>
  <c r="M9" i="19"/>
  <c r="E10" i="19"/>
  <c r="K9" i="19"/>
  <c r="K10" i="19"/>
  <c r="E9" i="19"/>
  <c r="I10" i="19"/>
  <c r="M10" i="19"/>
  <c r="I9" i="19"/>
  <c r="C9" i="19" l="1"/>
  <c r="C10" i="19"/>
  <c r="D11" i="19"/>
  <c r="G11" i="19"/>
  <c r="E11" i="19"/>
  <c r="K11" i="19"/>
  <c r="I11" i="19"/>
  <c r="M11" i="19"/>
  <c r="C11" i="19" l="1"/>
  <c r="C12" i="19"/>
  <c r="D12" i="19"/>
  <c r="O3" i="17" l="1"/>
  <c r="D9" i="17"/>
  <c r="G9" i="17"/>
  <c r="D10" i="17" l="1"/>
  <c r="G10" i="17"/>
  <c r="E9" i="17"/>
  <c r="M10" i="17"/>
  <c r="K9" i="17"/>
  <c r="K10" i="17"/>
  <c r="E10" i="17"/>
  <c r="I10" i="17"/>
  <c r="I9" i="17"/>
  <c r="M9" i="17"/>
  <c r="C9" i="17" l="1"/>
  <c r="C10" i="17"/>
  <c r="D11" i="17"/>
  <c r="G11" i="17"/>
  <c r="K11" i="17"/>
  <c r="E11" i="17"/>
  <c r="I11" i="17"/>
  <c r="M11" i="17"/>
  <c r="C11" i="17" l="1"/>
  <c r="C12" i="17"/>
  <c r="D12" i="17"/>
  <c r="O3" i="16"/>
  <c r="D9" i="16"/>
  <c r="G9" i="16"/>
  <c r="D10" i="16" l="1"/>
  <c r="K9" i="16"/>
  <c r="M9" i="16"/>
  <c r="E10" i="16"/>
  <c r="I9" i="16"/>
  <c r="G10" i="16"/>
  <c r="E9" i="16"/>
  <c r="I10" i="16"/>
  <c r="K10" i="16"/>
  <c r="M10" i="16"/>
  <c r="C9" i="16" l="1"/>
  <c r="C10" i="16"/>
  <c r="D11" i="16"/>
  <c r="G11" i="16"/>
  <c r="K11" i="16"/>
  <c r="E11" i="16"/>
  <c r="I11" i="16"/>
  <c r="M11" i="16"/>
  <c r="C11" i="16" l="1"/>
  <c r="C12" i="16"/>
  <c r="D12" i="16"/>
  <c r="O3" i="15"/>
  <c r="D9" i="15"/>
  <c r="M9" i="15"/>
  <c r="D10" i="15" l="1"/>
  <c r="E10" i="15"/>
  <c r="G10" i="15"/>
  <c r="G9" i="15"/>
  <c r="I10" i="15"/>
  <c r="E9" i="15"/>
  <c r="K9" i="15"/>
  <c r="M10" i="15"/>
  <c r="I9" i="15"/>
  <c r="K10" i="15"/>
  <c r="C9" i="15" l="1"/>
  <c r="C10" i="15"/>
  <c r="D11" i="15"/>
  <c r="G11" i="15"/>
  <c r="K11" i="15"/>
  <c r="E11" i="15"/>
  <c r="I11" i="15"/>
  <c r="M11" i="15"/>
  <c r="C11" i="15" l="1"/>
  <c r="C12" i="15"/>
  <c r="D12" i="15"/>
  <c r="O3" i="14"/>
  <c r="D9" i="14"/>
  <c r="G9" i="14"/>
  <c r="D10" i="14" l="1"/>
  <c r="I9" i="14"/>
  <c r="M9" i="14"/>
  <c r="E10" i="14"/>
  <c r="M10" i="14"/>
  <c r="K9" i="14"/>
  <c r="E9" i="14"/>
  <c r="I10" i="14"/>
  <c r="G10" i="14"/>
  <c r="K10" i="14"/>
  <c r="C9" i="14" l="1"/>
  <c r="C10" i="14"/>
  <c r="D11" i="14"/>
  <c r="G11" i="14"/>
  <c r="K11" i="14"/>
  <c r="M11" i="14"/>
  <c r="E11" i="14"/>
  <c r="I11" i="14"/>
  <c r="C11" i="14" l="1"/>
  <c r="C12" i="14"/>
  <c r="D12" i="14"/>
  <c r="O3" i="13"/>
  <c r="D9" i="13"/>
  <c r="G9" i="13"/>
  <c r="D10" i="13" l="1"/>
  <c r="I9" i="13"/>
  <c r="K10" i="13"/>
  <c r="E10" i="13"/>
  <c r="M9" i="13"/>
  <c r="K9" i="13"/>
  <c r="M10" i="13"/>
  <c r="I10" i="13"/>
  <c r="E9" i="13"/>
  <c r="G10" i="13"/>
  <c r="C9" i="13" l="1"/>
  <c r="C10" i="13"/>
  <c r="D11" i="13"/>
  <c r="G11" i="13"/>
  <c r="K11" i="13"/>
  <c r="E11" i="13"/>
  <c r="I11" i="13"/>
  <c r="M11" i="13"/>
  <c r="C11" i="13" l="1"/>
  <c r="C12" i="13"/>
  <c r="D12" i="13"/>
  <c r="O3" i="12"/>
  <c r="D9" i="12"/>
  <c r="G9" i="12"/>
  <c r="D10" i="12" l="1"/>
  <c r="I9" i="12"/>
  <c r="M9" i="12"/>
  <c r="E10" i="12"/>
  <c r="M10" i="12"/>
  <c r="K9" i="12"/>
  <c r="E9" i="12"/>
  <c r="I10" i="12"/>
  <c r="G10" i="12"/>
  <c r="K10" i="12"/>
  <c r="C9" i="12" l="1"/>
  <c r="C10" i="12"/>
  <c r="D11" i="12"/>
  <c r="G11" i="12"/>
  <c r="K11" i="12"/>
  <c r="E11" i="12"/>
  <c r="I11" i="12"/>
  <c r="M11" i="12"/>
  <c r="C11" i="12" l="1"/>
  <c r="C12" i="12"/>
  <c r="D12" i="12"/>
  <c r="O3" i="10" l="1"/>
  <c r="D9" i="10"/>
  <c r="I9" i="10"/>
  <c r="D10" i="10" l="1"/>
  <c r="M9" i="10"/>
  <c r="I10" i="10"/>
  <c r="E10" i="10"/>
  <c r="E9" i="10"/>
  <c r="K9" i="10"/>
  <c r="K10" i="10"/>
  <c r="G10" i="10"/>
  <c r="G9" i="10"/>
  <c r="M10" i="10"/>
  <c r="C9" i="10" l="1"/>
  <c r="C10" i="10"/>
  <c r="D11" i="10"/>
  <c r="G11" i="10"/>
  <c r="K11" i="10"/>
  <c r="M11" i="10"/>
  <c r="E11" i="10"/>
  <c r="I11" i="10"/>
  <c r="C11" i="10" l="1"/>
  <c r="C12" i="10"/>
  <c r="D12" i="10"/>
  <c r="O3" i="9"/>
  <c r="D9" i="9"/>
  <c r="M9" i="9"/>
  <c r="D10" i="9" l="1"/>
  <c r="E10" i="9"/>
  <c r="G10" i="9"/>
  <c r="G9" i="9"/>
  <c r="I10" i="9"/>
  <c r="E9" i="9"/>
  <c r="K9" i="9"/>
  <c r="M10" i="9"/>
  <c r="I9" i="9"/>
  <c r="K10" i="9"/>
  <c r="C9" i="9" l="1"/>
  <c r="C10" i="9"/>
  <c r="D11" i="9"/>
  <c r="E11" i="9"/>
  <c r="K11" i="9"/>
  <c r="I11" i="9"/>
  <c r="M11" i="9"/>
  <c r="G11" i="9"/>
  <c r="C11" i="9" l="1"/>
  <c r="C12" i="9"/>
  <c r="D12" i="9"/>
  <c r="M12" i="4" l="1"/>
  <c r="K12" i="4"/>
  <c r="I12" i="4"/>
  <c r="G12" i="4"/>
  <c r="E12" i="4"/>
  <c r="N9" i="4"/>
  <c r="N10" i="4"/>
  <c r="N11" i="4"/>
  <c r="L9" i="4"/>
  <c r="L10" i="4"/>
  <c r="L11" i="4"/>
  <c r="J9" i="4"/>
  <c r="J10" i="4"/>
  <c r="J11" i="4"/>
  <c r="H9" i="4"/>
  <c r="H10" i="4"/>
  <c r="H11" i="4"/>
  <c r="H12" i="4"/>
  <c r="J12" i="4"/>
  <c r="L12" i="4"/>
  <c r="N12" i="4"/>
  <c r="F10" i="4"/>
  <c r="F11" i="4"/>
  <c r="F12" i="4"/>
  <c r="F9" i="4"/>
  <c r="E6" i="8"/>
  <c r="D6" i="8"/>
  <c r="C6" i="8"/>
  <c r="E6" i="7"/>
  <c r="D6" i="7"/>
  <c r="C6" i="7"/>
  <c r="D12" i="4" l="1"/>
  <c r="C12" i="4"/>
  <c r="D11" i="4"/>
  <c r="D10" i="4"/>
  <c r="D9" i="4"/>
  <c r="O3" i="4"/>
  <c r="G11" i="4" l="1"/>
  <c r="K9" i="4"/>
  <c r="M11" i="4" l="1"/>
  <c r="M10" i="4"/>
  <c r="E10" i="4"/>
  <c r="M9" i="4"/>
  <c r="K10" i="4"/>
  <c r="K11" i="4"/>
  <c r="I10" i="4"/>
  <c r="I9" i="4"/>
  <c r="I11" i="4"/>
  <c r="G9" i="4"/>
  <c r="G10" i="4"/>
  <c r="E11" i="4"/>
  <c r="E9" i="4"/>
  <c r="C10" i="4" l="1"/>
  <c r="C11" i="4"/>
  <c r="C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00000000-0006-0000-0000-000001000000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" authorId="0" shapeId="0" xr:uid="{55D5ADE9-FEC2-4AB3-8C6A-2B74E45256F7}">
      <text>
        <r>
          <rPr>
            <b/>
            <sz val="9"/>
            <color indexed="8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0E3AA690-13C8-4193-829D-56152E28D256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98089D57-AE1E-496C-8C6A-42EE4BE8315A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A552301C-F957-410C-8C27-BB9A96008C8C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307F60DD-F711-48AB-8434-88246D59A310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48B2C3B2-6DA5-4256-8FF2-7AD74E57D2D1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7E23259E-0243-4309-8E70-92A1E388B6EB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8485D6B4-C073-4425-A74F-E87CB23B8991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EC9C2C79-CA72-457E-9F89-F7CC9820162B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29E0E434-16D9-4BA4-AC64-160C60DFE77D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287FF0BD-22C1-4110-B96B-B1E04F7CC776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A2E64874-69D1-4007-9EEB-DD29940EDA5F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3F563723-3491-4F12-A87A-69D4C3064D31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359F9963-9226-4AC2-83CB-50181B613E24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631B5FB7-2D81-41CB-956C-6C291760849C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D6836457-5B3F-4FDF-AB31-8C562CD93F53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BB43DAD4-B74B-404D-B72A-A0A6A4C47ACC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2478A21F-2BF7-4178-AEC0-ADDD4ED57656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8C944774-B14A-4E78-9A14-274DA0F33A11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FF865313-3F39-44B1-959A-63C36671E0AF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3E2CE222-DD2B-4D4B-9E7F-2BCCC2668044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4F2C9DFC-3ED9-4449-B1B2-6717E7174790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795D3CAD-A2F1-4119-B850-B982DCFC9E63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3F1D4F53-C4B4-4D69-9DF5-D6083FC3FAB7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882F93AA-592A-41DB-9CDA-E62A87A35849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6E2C9281-1290-4329-84A8-C4609DA91D95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9CD68171-A00D-4B90-9CE3-F5A99C48CDC4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00000000-0006-0000-0100-000001000000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6DD85FB1-5276-4E46-BBE3-44ABDB038390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0AD9F3EB-2811-4C7C-9F7B-22C99E1D614A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407F4D6E-1EF9-4DAF-A02A-D21FEC8F088B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98231E0E-C84C-4083-A39D-88BAA61D9C02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00000000-0006-0000-0100-000001000000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BEFA615A-D3F9-4D3A-A8DE-54F0A668AD54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ECF77D7B-D49D-45A3-9614-887E68338BEB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C7614739-DDD9-4394-9DFB-B5BB6342D362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4213F437-1968-47C0-A6E0-0F2B6B56DE22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79974A24-3C21-4B5B-B69E-592250C24E3A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60AC67EB-A89E-48C4-979B-86E42A5A5738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566396CA-A51C-43B6-B5DA-6564AEEF57D0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7825F110-1A21-4A95-B58E-6054098FE8CA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D60D3343-1B6E-4687-9B66-4404B5F09247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67B1B7D4-59A1-4FA8-9A6F-20E9FE72704F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1C47A814-5E52-45E0-A43B-FB093E6051AF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4ADCF005-A985-4C02-8183-204154E9D30C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B9924EA1-96D0-4677-B702-158746BB3574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4AE3EB28-5D28-49A0-93D7-9470946EA559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6F767930-7488-47C4-A4B7-45DA53DBE1E9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9792E76F-CEC2-4B0C-B480-F3DBF860802F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8EC78004-5EB7-4BA6-8637-D9E60FE9C9D3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B53604D9-BC33-4E57-B135-D7400C4691CB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05A6C797-E8D2-44D7-9062-35ACF6777740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D3AD3C21-B73B-4155-B539-ACCD94427705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2" authorId="0" shapeId="0" xr:uid="{67D79A7E-0536-4D22-94DF-95FBEB6DF46B}">
      <text>
        <r>
          <rPr>
            <b/>
            <sz val="9"/>
            <color indexed="8"/>
            <rFont val="Times New Roman"/>
            <family val="1"/>
            <charset val="204"/>
          </rPr>
          <t xml:space="preserve">КОД СУБЪЕКТА РФ
</t>
        </r>
      </text>
    </comment>
    <comment ref="A3" authorId="0" shapeId="0" xr:uid="{7770DF8A-E30A-43BF-ACE5-44F601FDD74A}">
      <text>
        <r>
          <rPr>
            <b/>
            <sz val="9"/>
            <color indexed="8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33F6D83C-3875-49EE-BE63-4606171F2BCD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B8C83511-F0BC-4968-A96D-4078CB5A3C9F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B657861C-BF41-44C4-A68A-931C26B881F6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75CFF7C7-0576-4DD4-98C7-9BD2AAE1D324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8531F98B-BABC-4F62-8BC3-D03CA66BFFEA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AA6DE186-B2B7-43DC-AB61-B435C5E9C7AD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526086CF-E7B3-46A7-99AD-0775669DE8AE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00CA6293-79FE-4691-9315-D88A926E059D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07E9C7FF-9C4C-4E98-B784-7166950EB091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33D0241F-8578-474A-9844-76D690CA8173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C5964764-3A58-4D93-AEC1-E4062BDDEC95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35A56703-4631-4D4E-8EC7-529AAFA44100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B87788AF-B33C-4A02-BBBE-81837768EEEF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9217109C-A48E-4472-8B0C-C41810FE9C5E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N2" authorId="0" shapeId="0" xr:uid="{00000000-0006-0000-0100-000001000000}">
      <text>
        <r>
          <rPr>
            <sz val="10"/>
            <color theme="1"/>
            <rFont val="Arimo"/>
          </rPr>
          <t xml:space="preserve">КОД СУБЪЕКТА РФ
</t>
        </r>
      </text>
    </comment>
    <comment ref="A3" authorId="0" shapeId="0" xr:uid="{00000000-0006-0000-0100-000002000000}">
      <text>
        <r>
          <rPr>
            <sz val="10"/>
            <color theme="1"/>
            <rFont val="Arimo"/>
          </rPr>
          <t xml:space="preserve">Наименование субъекта РФ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4BFEFB1F-B1AE-431E-B30A-8F962FD840A5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ED19CFA3-390C-4096-8FF9-735E135C92ED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D2612CD0-FE5A-4695-9301-45A9A4BA17AC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5946F17E-8B2B-45E8-BCFB-16A498032E71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EA51B048-FE3C-4138-9AA5-C2168AD406BD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B74E9C64-C32F-48A4-B35D-CCB9CD90785C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825B5BC2-D5DC-4182-AB9F-0855FC103108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049B690F-CBE1-42B9-B56A-DE9C0F4B6103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9EC5B718-A777-4577-B7F4-E0D2CD7299B2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168B6FB8-8C58-47CD-A9A9-FA4203B51C14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239CF640-2C1A-4797-9B65-EAF3633EE3E3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D22F1F26-88B4-48D5-A6E0-6D12EFBFD019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028572F5-8C63-4272-8CBE-82B467907126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EC8DBC60-EA0A-4318-8E32-433972B9EC24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B1764E00-34B9-4C69-B9ED-9D18C39C2413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07BDD7FC-CD4B-4FD4-9B88-9D01ACF6879A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Skrynnikov Bogdan</author>
  </authors>
  <commentList>
    <comment ref="N2" authorId="0" shapeId="0" xr:uid="{FC56CE58-7DEA-4987-93D7-4FA189BCE4E5}">
      <text>
        <r>
          <rPr>
            <b/>
            <sz val="9"/>
            <color indexed="81"/>
            <rFont val="Times New Roman"/>
            <family val="1"/>
            <charset val="204"/>
          </rPr>
          <t>КОД СУБЪЕКТА РФ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3" authorId="0" shapeId="0" xr:uid="{78E8EAE8-FD6B-419B-B951-D45286A3A35E}">
      <text>
        <r>
          <rPr>
            <b/>
            <sz val="9"/>
            <color indexed="81"/>
            <rFont val="Tahoma"/>
            <family val="2"/>
            <charset val="204"/>
          </rPr>
          <t xml:space="preserve">Наименование субъекта РФ
</t>
        </r>
      </text>
    </comment>
  </commentList>
</comments>
</file>

<file path=xl/sharedStrings.xml><?xml version="1.0" encoding="utf-8"?>
<sst xmlns="http://schemas.openxmlformats.org/spreadsheetml/2006/main" count="1640" uniqueCount="118">
  <si>
    <t>Раздел I. Данные об организациях дополнительного образования</t>
  </si>
  <si>
    <t>КОД СУБЪЕКТА РОССИЙСКОЙ ФЕДЕРАЦИИ</t>
  </si>
  <si>
    <t>Лист3</t>
  </si>
  <si>
    <t>Организации</t>
  </si>
  <si>
    <t>№ строки</t>
  </si>
  <si>
    <t>Всего</t>
  </si>
  <si>
    <t>Количество организаций дополнительного образования</t>
  </si>
  <si>
    <t>ДЮСШ</t>
  </si>
  <si>
    <t>СДЮШОР</t>
  </si>
  <si>
    <t>ДЮКФП</t>
  </si>
  <si>
    <t>ДООЦ</t>
  </si>
  <si>
    <t xml:space="preserve">Иные организации дополнительного образования, реализующие дополнительные общеобразовательные программы в области физической культуры и спорта </t>
  </si>
  <si>
    <t>01</t>
  </si>
  <si>
    <t>2018 год</t>
  </si>
  <si>
    <t>2019 год</t>
  </si>
  <si>
    <r>
      <t>Из них</t>
    </r>
    <r>
      <rPr>
        <sz val="10"/>
        <rFont val="Times New Roman"/>
        <family val="1"/>
        <charset val="204"/>
      </rPr>
      <t>: в сельской местности</t>
    </r>
  </si>
  <si>
    <t>02</t>
  </si>
  <si>
    <t>образовательные организации, осуществляющие деятельность с детьми-инвалидами и детьми с ОВЗ</t>
  </si>
  <si>
    <t>03</t>
  </si>
  <si>
    <t>образовательные организации, имеющие структурное подразделение по спортивной подготовке</t>
  </si>
  <si>
    <t>04</t>
  </si>
  <si>
    <t>Субъект Российской Федерации</t>
  </si>
  <si>
    <t>Раздел 1. Данные об организациях дополнительного образования</t>
  </si>
  <si>
    <t xml:space="preserve">Иные организации дополнительного образования, имеющие спортивные секции </t>
  </si>
  <si>
    <t>Из них в сельской
местности</t>
  </si>
  <si>
    <t>Образовательные организации, 
осуществляющие деятельность с детьми-инвалидами и детьми с ОВЗ</t>
  </si>
  <si>
    <t>Республика Адыгея</t>
  </si>
  <si>
    <t>Республика Башкортостан</t>
  </si>
  <si>
    <t xml:space="preserve">Республика Бурятия </t>
  </si>
  <si>
    <t xml:space="preserve">Республика Алтай </t>
  </si>
  <si>
    <t>Республика Дагестан</t>
  </si>
  <si>
    <t>Республика Ингушетия</t>
  </si>
  <si>
    <t>Кабардино-Балкарская Республика</t>
  </si>
  <si>
    <t>Республика Калмыкия</t>
  </si>
  <si>
    <t>Карачаево-Черкесская Республика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</si>
  <si>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</si>
  <si>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</si>
  <si>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</si>
  <si>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</si>
  <si>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</si>
  <si>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</si>
  <si>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</t>
  </si>
  <si>
    <t>Республика Тыва</t>
  </si>
  <si>
    <t>Удмуртская Республика</t>
  </si>
  <si>
    <t>Республика Хакасия</t>
  </si>
  <si>
    <t>Чеченская Республика</t>
  </si>
  <si>
    <t>Чувашская Республика</t>
  </si>
  <si>
    <t>Алтайский край</t>
  </si>
  <si>
    <t>Краснодарский край</t>
  </si>
  <si>
    <t>Красноярский край</t>
  </si>
  <si>
    <t>Приморский край</t>
  </si>
  <si>
    <t>Ставропольский край</t>
  </si>
  <si>
    <t>Хабаровский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</si>
  <si>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</si>
  <si>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</si>
  <si>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</si>
  <si>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</si>
  <si>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</si>
  <si>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</si>
  <si>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</si>
  <si>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</si>
  <si>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</si>
  <si>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</si>
  <si>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</si>
  <si>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</si>
  <si>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</si>
  <si>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Камчатский край</t>
  </si>
  <si>
    <t>Кемеровская область</t>
  </si>
  <si>
    <t>Кировская область</t>
  </si>
  <si>
    <t>Костромская область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</si>
  <si>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</si>
  <si>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</si>
  <si>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</si>
  <si>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</si>
  <si>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</si>
  <si>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</si>
  <si>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</si>
  <si>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</si>
  <si>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</si>
  <si>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</si>
  <si>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</si>
  <si>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</si>
  <si>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</si>
  <si>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</si>
  <si>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</si>
  <si>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Псковская область</t>
  </si>
  <si>
    <t>Ростовская область</t>
  </si>
  <si>
    <t>Рязанская область</t>
  </si>
  <si>
    <t>Самарская область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</si>
  <si>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</si>
  <si>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</si>
  <si>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</si>
  <si>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</si>
  <si>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</si>
  <si>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</si>
  <si>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</si>
  <si>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</si>
  <si>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</si>
  <si>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</si>
  <si>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Челябинская область</t>
  </si>
  <si>
    <t>Забайкальский край</t>
  </si>
  <si>
    <t>Ярославская область</t>
  </si>
  <si>
    <t>Еврейская автономная область</t>
  </si>
  <si>
    <t>Ненецкий автономный округ</t>
  </si>
  <si>
    <t>Ханты-Мансийский автономный округ</t>
  </si>
  <si>
    <t>Чукотский автономный округ</t>
  </si>
  <si>
    <t>Ямало-Ненецкий автономный округ</t>
  </si>
  <si>
    <t>Республика Крым</t>
  </si>
  <si>
    <t>г. Севастополь</t>
  </si>
  <si>
    <t>г. Москва</t>
  </si>
  <si>
    <t>г. Санкт-Петербург</t>
  </si>
  <si>
    <t>Раздел 1. Сведения об общеобразовательных организациях</t>
  </si>
  <si>
    <t>Общее количество общеобразовательных организаций (юр. лиц)</t>
  </si>
  <si>
    <t>Количество общеобразовательных организаций, имеющих лицензию на право ведения образовательной деятельности по подвиду дополнительного образования "дополнительное образование детей и взрослых"</t>
  </si>
  <si>
    <t>Количество общеобразовательных организаций (юр. лиц), реализующих программы дополнительного образования физкультурно-спортивной направленности</t>
  </si>
  <si>
    <t>Из них в городских поселениях</t>
  </si>
  <si>
    <t>Из них в сельской местности</t>
  </si>
  <si>
    <r>
      <t>Из них</t>
    </r>
    <r>
      <rPr>
        <sz val="10"/>
        <color indexed="8"/>
        <rFont val="Times New Roman"/>
      </rPr>
      <t>: в сельской местности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</si>
</sst>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0"/>
      <name val="Arial Cyr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0"/>
      <color theme="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u/>
      <sz val="10"/>
      <name val="Times New Roman"/>
      <family val="1"/>
      <charset val="204"/>
    </font>
    <font>
      <b/>
      <sz val="9"/>
      <color indexed="8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Arial Cyr"/>
      <family val="2"/>
      <charset val="204"/>
    </font>
    <font>
      <sz val="10"/>
      <color indexed="9"/>
      <name val="Arial Cyr"/>
      <family val="2"/>
      <charset val="204"/>
    </font>
    <font>
      <b/>
      <sz val="9"/>
      <color indexed="8"/>
      <name val="Tahoma"/>
      <family val="2"/>
      <charset val="204"/>
    </font>
    <font>
      <sz val="10"/>
      <color indexed="9"/>
      <name val="Arial Cyr"/>
      <charset val="204"/>
    </font>
    <font>
      <sz val="10"/>
      <color theme="1"/>
      <name val="Arimo"/>
    </font>
    <font>
      <sz val="11"/>
      <color indexed="8"/>
      <name val="Times New Roman"/>
    </font>
    <font>
      <b/>
      <sz val="11"/>
      <color indexed="8"/>
      <name val="Times New Roman"/>
    </font>
    <font>
      <sz val="10"/>
      <color indexed="8"/>
      <name val="Times New Roman"/>
    </font>
    <font>
      <u/>
      <sz val="10"/>
      <color indexed="8"/>
      <name val="Times New Roman"/>
    </font>
    <font>
      <sz val="10"/>
      <name val="Arimo"/>
    </font>
    <font>
      <b/>
      <sz val="10"/>
      <color indexed="8"/>
      <name val="Times New Roman"/>
    </font>
    <font>
      <sz val="10"/>
      <color indexed="9"/>
      <name val="Arimo"/>
    </font>
    <font>
      <b/>
      <sz val="14"/>
      <color indexed="8"/>
      <name val="Times New Roman"/>
    </font>
    <font>
      <b/>
      <sz val="9"/>
      <color indexed="8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gray0625">
        <bgColor theme="0" tint="-0.24994659260841701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indexed="23"/>
        <bgColor indexed="55"/>
      </patternFill>
    </fill>
    <fill>
      <patternFill patternType="gray0625">
        <bgColor indexed="55"/>
      </patternFill>
    </fill>
    <fill>
      <patternFill patternType="solid">
        <fgColor indexed="22"/>
        <bgColor indexed="22"/>
      </patternFill>
    </fill>
    <fill>
      <patternFill patternType="solid">
        <fgColor indexed="9"/>
        <bgColor indexed="9"/>
      </patternFill>
    </fill>
    <fill>
      <patternFill patternType="solid">
        <fgColor indexed="55"/>
        <bgColor indexed="55"/>
      </patternFill>
    </fill>
  </fills>
  <borders count="7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</borders>
  <cellStyleXfs count="5">
    <xf numFmtId="0" fontId="0" fillId="0" borderId="0"/>
    <xf numFmtId="0" fontId="13" fillId="0" borderId="0"/>
    <xf numFmtId="0" fontId="1" fillId="0" borderId="0"/>
    <xf numFmtId="0" fontId="15" fillId="0" borderId="0"/>
    <xf numFmtId="0" fontId="19" fillId="0" borderId="0"/>
  </cellStyleXfs>
  <cellXfs count="199">
    <xf numFmtId="0" fontId="0" fillId="0" borderId="0" xfId="0"/>
    <xf numFmtId="0" fontId="2" fillId="2" borderId="7" xfId="0" applyFont="1" applyFill="1" applyBorder="1" applyAlignment="1" applyProtection="1">
      <alignment horizontal="center" vertical="center"/>
      <protection locked="0" hidden="1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2" borderId="0" xfId="0" applyFill="1"/>
    <xf numFmtId="0" fontId="3" fillId="2" borderId="0" xfId="0" applyFont="1" applyFill="1" applyAlignment="1" applyProtection="1">
      <alignment horizontal="center" vertical="center"/>
      <protection hidden="1"/>
    </xf>
    <xf numFmtId="0" fontId="3" fillId="2" borderId="0" xfId="0" applyFont="1" applyFill="1" applyAlignment="1">
      <alignment horizontal="center" vertical="center"/>
    </xf>
    <xf numFmtId="0" fontId="4" fillId="3" borderId="28" xfId="0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/>
    </xf>
    <xf numFmtId="49" fontId="5" fillId="0" borderId="28" xfId="0" applyNumberFormat="1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6" fillId="0" borderId="30" xfId="0" applyFont="1" applyBorder="1" applyAlignment="1" applyProtection="1">
      <alignment horizontal="center" vertical="center"/>
      <protection hidden="1"/>
    </xf>
    <xf numFmtId="0" fontId="8" fillId="0" borderId="32" xfId="0" applyFont="1" applyBorder="1" applyAlignment="1">
      <alignment horizontal="left" wrapText="1"/>
    </xf>
    <xf numFmtId="49" fontId="4" fillId="0" borderId="28" xfId="0" applyNumberFormat="1" applyFont="1" applyBorder="1" applyAlignment="1">
      <alignment horizontal="center" vertical="center"/>
    </xf>
    <xf numFmtId="0" fontId="6" fillId="0" borderId="28" xfId="0" applyFont="1" applyBorder="1" applyAlignment="1" applyProtection="1">
      <alignment horizontal="center" vertical="center"/>
      <protection hidden="1"/>
    </xf>
    <xf numFmtId="0" fontId="4" fillId="0" borderId="32" xfId="0" applyFont="1" applyBorder="1" applyAlignment="1">
      <alignment horizontal="left" vertical="center" wrapText="1"/>
    </xf>
    <xf numFmtId="0" fontId="0" fillId="4" borderId="0" xfId="0" applyFill="1"/>
    <xf numFmtId="0" fontId="4" fillId="0" borderId="28" xfId="0" applyFont="1" applyBorder="1" applyAlignment="1">
      <alignment horizontal="center" vertical="center" wrapText="1"/>
    </xf>
    <xf numFmtId="0" fontId="14" fillId="2" borderId="28" xfId="1" quotePrefix="1" applyFont="1" applyFill="1" applyBorder="1" applyAlignment="1" applyProtection="1">
      <alignment horizontal="center" vertical="center" wrapText="1"/>
      <protection hidden="1"/>
    </xf>
    <xf numFmtId="0" fontId="14" fillId="2" borderId="28" xfId="1" applyFont="1" applyFill="1" applyBorder="1" applyAlignment="1" applyProtection="1">
      <alignment horizontal="center" vertical="center" wrapText="1"/>
      <protection hidden="1"/>
    </xf>
    <xf numFmtId="0" fontId="0" fillId="0" borderId="28" xfId="0" applyBorder="1" applyAlignment="1">
      <alignment horizontal="center" vertical="center"/>
    </xf>
    <xf numFmtId="0" fontId="4" fillId="2" borderId="28" xfId="1" applyFont="1" applyFill="1" applyBorder="1" applyAlignment="1" applyProtection="1">
      <alignment horizontal="center" vertical="center" wrapText="1"/>
      <protection hidden="1"/>
    </xf>
    <xf numFmtId="0" fontId="14" fillId="2" borderId="29" xfId="1" applyFont="1" applyFill="1" applyBorder="1" applyAlignment="1" applyProtection="1">
      <alignment horizontal="center" vertical="center" wrapText="1"/>
      <protection hidden="1"/>
    </xf>
    <xf numFmtId="0" fontId="1" fillId="0" borderId="0" xfId="2"/>
    <xf numFmtId="0" fontId="4" fillId="0" borderId="28" xfId="2" applyFont="1" applyBorder="1" applyAlignment="1">
      <alignment horizontal="center" vertical="center" wrapText="1"/>
    </xf>
    <xf numFmtId="0" fontId="4" fillId="0" borderId="28" xfId="2" applyFont="1" applyBorder="1" applyAlignment="1">
      <alignment horizontal="center" vertical="center"/>
    </xf>
    <xf numFmtId="0" fontId="5" fillId="5" borderId="28" xfId="2" applyFont="1" applyFill="1" applyBorder="1" applyAlignment="1">
      <alignment horizontal="left" wrapText="1"/>
    </xf>
    <xf numFmtId="49" fontId="4" fillId="5" borderId="28" xfId="2" applyNumberFormat="1" applyFont="1" applyFill="1" applyBorder="1" applyAlignment="1">
      <alignment horizontal="center" vertical="center"/>
    </xf>
    <xf numFmtId="3" fontId="5" fillId="5" borderId="28" xfId="2" applyNumberFormat="1" applyFont="1" applyFill="1" applyBorder="1" applyAlignment="1">
      <alignment horizontal="right" vertical="center"/>
    </xf>
    <xf numFmtId="0" fontId="4" fillId="0" borderId="28" xfId="2" applyFont="1" applyBorder="1"/>
    <xf numFmtId="3" fontId="4" fillId="0" borderId="28" xfId="2" applyNumberFormat="1" applyFont="1" applyBorder="1" applyAlignment="1" applyProtection="1">
      <alignment horizontal="right" vertical="center"/>
      <protection locked="0"/>
    </xf>
    <xf numFmtId="0" fontId="4" fillId="0" borderId="28" xfId="2" applyFont="1" applyBorder="1" applyAlignment="1">
      <alignment horizontal="left" wrapText="1"/>
    </xf>
    <xf numFmtId="0" fontId="1" fillId="2" borderId="0" xfId="2" applyFill="1"/>
    <xf numFmtId="0" fontId="1" fillId="2" borderId="0" xfId="2" applyFill="1" applyAlignment="1">
      <alignment horizontal="right"/>
    </xf>
    <xf numFmtId="0" fontId="1" fillId="4" borderId="0" xfId="2" applyFill="1"/>
    <xf numFmtId="0" fontId="7" fillId="0" borderId="30" xfId="0" applyFont="1" applyBorder="1" applyAlignment="1" applyProtection="1">
      <alignment horizontal="center" vertical="center"/>
      <protection hidden="1"/>
    </xf>
    <xf numFmtId="0" fontId="4" fillId="3" borderId="28" xfId="0" applyFont="1" applyFill="1" applyBorder="1" applyAlignment="1">
      <alignment horizontal="center" vertical="center"/>
    </xf>
    <xf numFmtId="0" fontId="4" fillId="3" borderId="28" xfId="0" applyFont="1" applyFill="1" applyBorder="1" applyAlignment="1">
      <alignment horizontal="center" vertical="center"/>
    </xf>
    <xf numFmtId="0" fontId="7" fillId="0" borderId="30" xfId="0" applyFont="1" applyBorder="1" applyAlignment="1" applyProtection="1">
      <alignment horizontal="center" vertical="center"/>
      <protection locked="0"/>
    </xf>
    <xf numFmtId="0" fontId="6" fillId="0" borderId="30" xfId="0" applyFont="1" applyBorder="1" applyAlignment="1" applyProtection="1">
      <alignment horizontal="center" vertical="center"/>
      <protection locked="0"/>
    </xf>
    <xf numFmtId="0" fontId="7" fillId="0" borderId="28" xfId="0" applyFont="1" applyBorder="1" applyAlignment="1" applyProtection="1">
      <alignment horizontal="center" vertical="center"/>
      <protection locked="0"/>
    </xf>
    <xf numFmtId="0" fontId="15" fillId="0" borderId="0" xfId="3"/>
    <xf numFmtId="0" fontId="15" fillId="6" borderId="0" xfId="3" applyFill="1"/>
    <xf numFmtId="0" fontId="15" fillId="7" borderId="0" xfId="3" applyFill="1"/>
    <xf numFmtId="0" fontId="7" fillId="0" borderId="37" xfId="3" applyFont="1" applyBorder="1" applyAlignment="1" applyProtection="1">
      <alignment horizontal="center" vertical="center"/>
      <protection locked="0"/>
    </xf>
    <xf numFmtId="0" fontId="6" fillId="0" borderId="37" xfId="3" applyFont="1" applyBorder="1" applyAlignment="1" applyProtection="1">
      <alignment horizontal="center" vertical="center"/>
      <protection locked="0"/>
    </xf>
    <xf numFmtId="0" fontId="6" fillId="0" borderId="37" xfId="3" applyFont="1" applyBorder="1" applyAlignment="1" applyProtection="1">
      <alignment horizontal="center" vertical="center"/>
      <protection hidden="1"/>
    </xf>
    <xf numFmtId="49" fontId="4" fillId="0" borderId="38" xfId="3" applyNumberFormat="1" applyFont="1" applyBorder="1" applyAlignment="1">
      <alignment horizontal="center" vertical="center"/>
    </xf>
    <xf numFmtId="0" fontId="4" fillId="0" borderId="39" xfId="3" applyFont="1" applyBorder="1" applyAlignment="1">
      <alignment horizontal="left" vertical="center" wrapText="1"/>
    </xf>
    <xf numFmtId="0" fontId="6" fillId="0" borderId="38" xfId="3" applyFont="1" applyBorder="1" applyAlignment="1" applyProtection="1">
      <alignment horizontal="center" vertical="center"/>
      <protection hidden="1"/>
    </xf>
    <xf numFmtId="0" fontId="7" fillId="0" borderId="38" xfId="3" applyFont="1" applyBorder="1" applyAlignment="1" applyProtection="1">
      <alignment horizontal="center" vertical="center"/>
      <protection locked="0"/>
    </xf>
    <xf numFmtId="0" fontId="8" fillId="0" borderId="39" xfId="3" applyFont="1" applyBorder="1" applyAlignment="1">
      <alignment horizontal="left" wrapText="1"/>
    </xf>
    <xf numFmtId="0" fontId="5" fillId="0" borderId="38" xfId="3" applyFont="1" applyBorder="1" applyAlignment="1">
      <alignment horizontal="center" vertical="center"/>
    </xf>
    <xf numFmtId="0" fontId="5" fillId="0" borderId="37" xfId="3" applyFont="1" applyBorder="1" applyAlignment="1">
      <alignment horizontal="center" vertical="center"/>
    </xf>
    <xf numFmtId="49" fontId="5" fillId="0" borderId="38" xfId="3" applyNumberFormat="1" applyFont="1" applyBorder="1" applyAlignment="1">
      <alignment horizontal="center" vertical="center"/>
    </xf>
    <xf numFmtId="0" fontId="4" fillId="8" borderId="38" xfId="3" applyFont="1" applyFill="1" applyBorder="1" applyAlignment="1">
      <alignment horizontal="center" vertical="center" wrapText="1"/>
    </xf>
    <xf numFmtId="0" fontId="16" fillId="7" borderId="0" xfId="3" applyFont="1" applyFill="1" applyAlignment="1">
      <alignment horizontal="center" vertical="center"/>
    </xf>
    <xf numFmtId="0" fontId="16" fillId="7" borderId="0" xfId="3" applyFont="1" applyFill="1" applyAlignment="1" applyProtection="1">
      <alignment horizontal="center" vertical="center"/>
      <protection hidden="1"/>
    </xf>
    <xf numFmtId="0" fontId="2" fillId="7" borderId="0" xfId="3" applyFont="1" applyFill="1" applyAlignment="1">
      <alignment vertical="center"/>
    </xf>
    <xf numFmtId="0" fontId="2" fillId="7" borderId="0" xfId="3" applyFont="1" applyFill="1" applyAlignment="1">
      <alignment horizontal="center" vertical="center"/>
    </xf>
    <xf numFmtId="0" fontId="2" fillId="7" borderId="47" xfId="3" applyFont="1" applyFill="1" applyBorder="1" applyAlignment="1" applyProtection="1">
      <alignment horizontal="center" vertical="center"/>
      <protection locked="0" hidden="1"/>
    </xf>
    <xf numFmtId="0" fontId="4" fillId="9" borderId="28" xfId="0" applyFont="1" applyFill="1" applyBorder="1" applyAlignment="1">
      <alignment horizontal="center" vertical="center"/>
    </xf>
    <xf numFmtId="0" fontId="4" fillId="9" borderId="28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 vertical="center"/>
    </xf>
    <xf numFmtId="0" fontId="18" fillId="2" borderId="0" xfId="0" applyFont="1" applyFill="1" applyAlignment="1" applyProtection="1">
      <alignment horizontal="center" vertical="center"/>
      <protection hidden="1"/>
    </xf>
    <xf numFmtId="0" fontId="7" fillId="0" borderId="49" xfId="0" applyFont="1" applyBorder="1" applyAlignment="1" applyProtection="1">
      <alignment horizontal="center" vertical="center"/>
      <protection locked="0"/>
    </xf>
    <xf numFmtId="0" fontId="6" fillId="0" borderId="49" xfId="0" applyFont="1" applyBorder="1" applyAlignment="1" applyProtection="1">
      <alignment horizontal="center" vertical="center"/>
      <protection locked="0"/>
    </xf>
    <xf numFmtId="0" fontId="19" fillId="0" borderId="0" xfId="4"/>
    <xf numFmtId="0" fontId="19" fillId="10" borderId="0" xfId="4" applyFill="1"/>
    <xf numFmtId="0" fontId="19" fillId="11" borderId="0" xfId="4" applyFill="1"/>
    <xf numFmtId="0" fontId="20" fillId="0" borderId="37" xfId="4" applyFont="1" applyBorder="1" applyAlignment="1">
      <alignment horizontal="center" vertical="center"/>
    </xf>
    <xf numFmtId="0" fontId="21" fillId="0" borderId="37" xfId="4" applyFont="1" applyBorder="1" applyAlignment="1">
      <alignment horizontal="center" vertical="center"/>
    </xf>
    <xf numFmtId="49" fontId="22" fillId="0" borderId="38" xfId="4" applyNumberFormat="1" applyFont="1" applyBorder="1" applyAlignment="1">
      <alignment horizontal="center" vertical="center"/>
    </xf>
    <xf numFmtId="0" fontId="22" fillId="0" borderId="39" xfId="4" applyFont="1" applyBorder="1" applyAlignment="1">
      <alignment horizontal="left" vertical="center" wrapText="1"/>
    </xf>
    <xf numFmtId="0" fontId="21" fillId="0" borderId="38" xfId="4" applyFont="1" applyBorder="1" applyAlignment="1">
      <alignment horizontal="center" vertical="center"/>
    </xf>
    <xf numFmtId="0" fontId="20" fillId="0" borderId="38" xfId="4" applyFont="1" applyBorder="1" applyAlignment="1">
      <alignment horizontal="center" vertical="center"/>
    </xf>
    <xf numFmtId="0" fontId="23" fillId="0" borderId="39" xfId="4" applyFont="1" applyBorder="1" applyAlignment="1">
      <alignment horizontal="left" wrapText="1"/>
    </xf>
    <xf numFmtId="0" fontId="25" fillId="0" borderId="38" xfId="4" applyFont="1" applyBorder="1" applyAlignment="1">
      <alignment horizontal="center" vertical="center"/>
    </xf>
    <xf numFmtId="0" fontId="25" fillId="0" borderId="37" xfId="4" applyFont="1" applyBorder="1" applyAlignment="1">
      <alignment horizontal="center" vertical="center"/>
    </xf>
    <xf numFmtId="49" fontId="25" fillId="0" borderId="38" xfId="4" applyNumberFormat="1" applyFont="1" applyBorder="1" applyAlignment="1">
      <alignment horizontal="center" vertical="center"/>
    </xf>
    <xf numFmtId="0" fontId="22" fillId="12" borderId="38" xfId="4" applyFont="1" applyFill="1" applyBorder="1" applyAlignment="1">
      <alignment horizontal="center" vertical="center"/>
    </xf>
    <xf numFmtId="0" fontId="22" fillId="12" borderId="38" xfId="4" applyFont="1" applyFill="1" applyBorder="1" applyAlignment="1">
      <alignment horizontal="center" vertical="center" wrapText="1"/>
    </xf>
    <xf numFmtId="0" fontId="26" fillId="11" borderId="0" xfId="4" applyFont="1" applyFill="1" applyAlignment="1">
      <alignment horizontal="center" vertical="center"/>
    </xf>
    <xf numFmtId="0" fontId="27" fillId="11" borderId="0" xfId="4" applyFont="1" applyFill="1" applyAlignment="1">
      <alignment vertical="center"/>
    </xf>
    <xf numFmtId="0" fontId="27" fillId="11" borderId="0" xfId="4" applyFont="1" applyFill="1" applyAlignment="1">
      <alignment horizontal="center" vertical="center"/>
    </xf>
    <xf numFmtId="0" fontId="27" fillId="11" borderId="47" xfId="4" applyFont="1" applyFill="1" applyBorder="1" applyAlignment="1">
      <alignment horizontal="center" vertical="center"/>
    </xf>
    <xf numFmtId="0" fontId="4" fillId="3" borderId="28" xfId="0" applyFont="1" applyFill="1" applyBorder="1" applyAlignment="1">
      <alignment horizontal="center" vertical="center"/>
    </xf>
    <xf numFmtId="0" fontId="4" fillId="3" borderId="28" xfId="0" applyFont="1" applyFill="1" applyBorder="1" applyAlignment="1">
      <alignment horizontal="center" vertical="center"/>
    </xf>
    <xf numFmtId="0" fontId="4" fillId="3" borderId="28" xfId="0" applyFont="1" applyFill="1" applyBorder="1" applyAlignment="1">
      <alignment horizontal="center" vertical="center"/>
    </xf>
    <xf numFmtId="0" fontId="4" fillId="8" borderId="38" xfId="3" applyFont="1" applyFill="1" applyBorder="1" applyAlignment="1">
      <alignment horizontal="center" vertical="center"/>
    </xf>
    <xf numFmtId="0" fontId="4" fillId="9" borderId="28" xfId="0" applyFont="1" applyFill="1" applyBorder="1" applyAlignment="1">
      <alignment horizontal="center" vertical="center"/>
    </xf>
    <xf numFmtId="0" fontId="4" fillId="8" borderId="38" xfId="3" applyFont="1" applyFill="1" applyBorder="1" applyAlignment="1">
      <alignment horizontal="center" vertical="center"/>
    </xf>
    <xf numFmtId="0" fontId="15" fillId="0" borderId="0" xfId="3" applyProtection="1">
      <protection locked="0"/>
    </xf>
    <xf numFmtId="0" fontId="5" fillId="0" borderId="20" xfId="0" applyFont="1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49" fontId="4" fillId="0" borderId="21" xfId="0" applyNumberFormat="1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4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4" fillId="3" borderId="26" xfId="0" applyFont="1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4" fillId="3" borderId="28" xfId="0" applyFont="1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0" borderId="8" xfId="0" applyFont="1" applyBorder="1" applyAlignment="1" applyProtection="1">
      <alignment horizontal="center" vertical="center"/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0" fontId="2" fillId="0" borderId="9" xfId="0" applyFont="1" applyBorder="1" applyAlignment="1" applyProtection="1">
      <alignment horizontal="center" vertical="center"/>
      <protection locked="0" hidden="1"/>
    </xf>
    <xf numFmtId="0" fontId="2" fillId="0" borderId="10" xfId="0" applyFont="1" applyBorder="1" applyAlignment="1" applyProtection="1">
      <alignment horizontal="center" vertical="center"/>
      <protection locked="0" hidden="1"/>
    </xf>
    <xf numFmtId="0" fontId="2" fillId="0" borderId="11" xfId="0" applyFont="1" applyBorder="1" applyAlignment="1" applyProtection="1">
      <alignment horizontal="center" vertical="center"/>
      <protection locked="0" hidden="1"/>
    </xf>
    <xf numFmtId="0" fontId="2" fillId="0" borderId="12" xfId="0" applyFont="1" applyBorder="1" applyAlignment="1" applyProtection="1">
      <alignment horizontal="center" vertical="center"/>
      <protection locked="0" hidden="1"/>
    </xf>
    <xf numFmtId="0" fontId="4" fillId="0" borderId="13" xfId="0" applyFont="1" applyBorder="1" applyAlignment="1">
      <alignment horizontal="center" vertical="center" wrapText="1"/>
    </xf>
    <xf numFmtId="0" fontId="0" fillId="0" borderId="20" xfId="0" applyBorder="1"/>
    <xf numFmtId="0" fontId="4" fillId="0" borderId="14" xfId="0" applyFont="1" applyBorder="1" applyAlignment="1">
      <alignment horizontal="center" vertical="center" wrapText="1"/>
    </xf>
    <xf numFmtId="0" fontId="0" fillId="0" borderId="21" xfId="0" applyBorder="1"/>
    <xf numFmtId="0" fontId="4" fillId="0" borderId="15" xfId="0" applyFont="1" applyBorder="1" applyAlignment="1">
      <alignment horizontal="center" vertical="center" wrapText="1"/>
    </xf>
    <xf numFmtId="0" fontId="0" fillId="0" borderId="16" xfId="0" applyBorder="1"/>
    <xf numFmtId="0" fontId="0" fillId="0" borderId="22" xfId="0" applyBorder="1"/>
    <xf numFmtId="0" fontId="0" fillId="0" borderId="23" xfId="0" applyBorder="1"/>
    <xf numFmtId="0" fontId="4" fillId="0" borderId="17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0" fillId="0" borderId="18" xfId="0" applyBorder="1" applyAlignment="1">
      <alignment wrapText="1"/>
    </xf>
    <xf numFmtId="0" fontId="0" fillId="0" borderId="19" xfId="0" applyBorder="1" applyAlignment="1">
      <alignment wrapText="1"/>
    </xf>
    <xf numFmtId="0" fontId="2" fillId="0" borderId="24" xfId="2" applyFont="1" applyBorder="1" applyAlignment="1">
      <alignment horizontal="center" vertical="center" wrapText="1"/>
    </xf>
    <xf numFmtId="0" fontId="2" fillId="0" borderId="35" xfId="2" applyFont="1" applyBorder="1" applyAlignment="1">
      <alignment horizontal="center" vertical="center" wrapText="1"/>
    </xf>
    <xf numFmtId="0" fontId="2" fillId="0" borderId="25" xfId="2" applyFont="1" applyBorder="1" applyAlignment="1">
      <alignment horizontal="center" vertical="center" wrapText="1"/>
    </xf>
    <xf numFmtId="0" fontId="2" fillId="0" borderId="22" xfId="2" applyFont="1" applyBorder="1" applyAlignment="1">
      <alignment horizontal="center" vertical="center" wrapText="1"/>
    </xf>
    <xf numFmtId="0" fontId="2" fillId="0" borderId="36" xfId="2" applyFont="1" applyBorder="1" applyAlignment="1">
      <alignment horizontal="center" vertical="center" wrapText="1"/>
    </xf>
    <xf numFmtId="0" fontId="2" fillId="0" borderId="23" xfId="2" applyFont="1" applyBorder="1" applyAlignment="1">
      <alignment horizontal="center" vertical="center" wrapText="1"/>
    </xf>
    <xf numFmtId="0" fontId="4" fillId="0" borderId="28" xfId="2" applyFont="1" applyBorder="1" applyAlignment="1">
      <alignment horizontal="center" vertical="center" wrapText="1"/>
    </xf>
    <xf numFmtId="0" fontId="1" fillId="0" borderId="28" xfId="2" applyBorder="1" applyAlignment="1">
      <alignment vertical="center"/>
    </xf>
    <xf numFmtId="0" fontId="5" fillId="0" borderId="40" xfId="3" applyFont="1" applyBorder="1" applyAlignment="1">
      <alignment horizontal="left" vertical="center" wrapText="1"/>
    </xf>
    <xf numFmtId="49" fontId="4" fillId="0" borderId="37" xfId="3" applyNumberFormat="1" applyFont="1" applyBorder="1" applyAlignment="1">
      <alignment horizontal="center" vertical="center"/>
    </xf>
    <xf numFmtId="0" fontId="4" fillId="0" borderId="42" xfId="3" applyFont="1" applyBorder="1" applyAlignment="1">
      <alignment horizontal="center" vertical="center"/>
    </xf>
    <xf numFmtId="0" fontId="4" fillId="0" borderId="41" xfId="3" applyFont="1" applyBorder="1" applyAlignment="1">
      <alignment horizontal="center" vertical="center" wrapText="1"/>
    </xf>
    <xf numFmtId="0" fontId="4" fillId="8" borderId="38" xfId="3" applyFont="1" applyFill="1" applyBorder="1" applyAlignment="1">
      <alignment horizontal="center" vertical="center"/>
    </xf>
    <xf numFmtId="0" fontId="2" fillId="0" borderId="48" xfId="3" applyFont="1" applyBorder="1" applyAlignment="1">
      <alignment horizontal="center" vertical="center"/>
    </xf>
    <xf numFmtId="0" fontId="2" fillId="7" borderId="47" xfId="3" applyFont="1" applyFill="1" applyBorder="1" applyAlignment="1">
      <alignment horizontal="center" vertical="center"/>
    </xf>
    <xf numFmtId="0" fontId="2" fillId="0" borderId="47" xfId="3" applyFont="1" applyBorder="1" applyAlignment="1" applyProtection="1">
      <alignment horizontal="center" vertical="center"/>
      <protection locked="0" hidden="1"/>
    </xf>
    <xf numFmtId="0" fontId="4" fillId="0" borderId="45" xfId="3" applyFont="1" applyBorder="1" applyAlignment="1">
      <alignment horizontal="center" vertical="center" wrapText="1"/>
    </xf>
    <xf numFmtId="0" fontId="4" fillId="0" borderId="44" xfId="3" applyFont="1" applyBorder="1" applyAlignment="1">
      <alignment horizontal="center" vertical="center" wrapText="1"/>
    </xf>
    <xf numFmtId="0" fontId="4" fillId="0" borderId="43" xfId="3" applyFont="1" applyBorder="1" applyAlignment="1">
      <alignment horizontal="center" vertical="center" wrapText="1"/>
    </xf>
    <xf numFmtId="0" fontId="4" fillId="0" borderId="46" xfId="3" applyFont="1" applyBorder="1" applyAlignment="1">
      <alignment horizontal="center" vertical="center" wrapText="1"/>
    </xf>
    <xf numFmtId="0" fontId="4" fillId="9" borderId="28" xfId="0" applyFont="1" applyFill="1" applyBorder="1" applyAlignment="1">
      <alignment horizontal="center" vertical="center"/>
    </xf>
    <xf numFmtId="0" fontId="0" fillId="9" borderId="28" xfId="0" applyFill="1" applyBorder="1" applyAlignment="1">
      <alignment horizontal="center" vertical="center"/>
    </xf>
    <xf numFmtId="0" fontId="4" fillId="9" borderId="26" xfId="0" applyFont="1" applyFill="1" applyBorder="1" applyAlignment="1">
      <alignment horizontal="center" vertical="center"/>
    </xf>
    <xf numFmtId="0" fontId="0" fillId="9" borderId="29" xfId="0" applyFill="1" applyBorder="1" applyAlignment="1">
      <alignment horizontal="center" vertical="center"/>
    </xf>
    <xf numFmtId="0" fontId="2" fillId="0" borderId="51" xfId="0" applyFont="1" applyBorder="1" applyAlignment="1" applyProtection="1">
      <alignment horizontal="center" vertical="center"/>
      <protection locked="0" hidden="1"/>
    </xf>
    <xf numFmtId="0" fontId="2" fillId="0" borderId="50" xfId="0" applyFont="1" applyBorder="1" applyAlignment="1" applyProtection="1">
      <alignment horizontal="center" vertical="center"/>
      <protection locked="0" hidden="1"/>
    </xf>
    <xf numFmtId="0" fontId="22" fillId="12" borderId="55" xfId="4" applyFont="1" applyFill="1" applyBorder="1" applyAlignment="1">
      <alignment horizontal="center" vertical="center"/>
    </xf>
    <xf numFmtId="0" fontId="24" fillId="0" borderId="54" xfId="4" applyFont="1" applyBorder="1"/>
    <xf numFmtId="0" fontId="27" fillId="0" borderId="73" xfId="4" applyFont="1" applyBorder="1" applyAlignment="1">
      <alignment horizontal="center" vertical="center"/>
    </xf>
    <xf numFmtId="0" fontId="24" fillId="0" borderId="72" xfId="4" applyFont="1" applyBorder="1"/>
    <xf numFmtId="0" fontId="24" fillId="0" borderId="71" xfId="4" applyFont="1" applyBorder="1"/>
    <xf numFmtId="0" fontId="27" fillId="11" borderId="68" xfId="4" applyFont="1" applyFill="1" applyBorder="1" applyAlignment="1">
      <alignment horizontal="center" vertical="center"/>
    </xf>
    <xf numFmtId="0" fontId="24" fillId="0" borderId="67" xfId="4" applyFont="1" applyBorder="1"/>
    <xf numFmtId="0" fontId="24" fillId="0" borderId="66" xfId="4" applyFont="1" applyBorder="1"/>
    <xf numFmtId="0" fontId="27" fillId="0" borderId="70" xfId="4" applyFont="1" applyBorder="1" applyAlignment="1">
      <alignment horizontal="center" vertical="center"/>
    </xf>
    <xf numFmtId="0" fontId="19" fillId="0" borderId="0" xfId="4"/>
    <xf numFmtId="0" fontId="24" fillId="0" borderId="69" xfId="4" applyFont="1" applyBorder="1"/>
    <xf numFmtId="0" fontId="24" fillId="0" borderId="68" xfId="4" applyFont="1" applyBorder="1"/>
    <xf numFmtId="0" fontId="22" fillId="0" borderId="45" xfId="4" applyFont="1" applyBorder="1" applyAlignment="1">
      <alignment horizontal="center" vertical="center" wrapText="1"/>
    </xf>
    <xf numFmtId="0" fontId="24" fillId="0" borderId="53" xfId="4" applyFont="1" applyBorder="1"/>
    <xf numFmtId="0" fontId="22" fillId="0" borderId="44" xfId="4" applyFont="1" applyBorder="1" applyAlignment="1">
      <alignment horizontal="center" vertical="center" wrapText="1"/>
    </xf>
    <xf numFmtId="0" fontId="24" fillId="0" borderId="52" xfId="4" applyFont="1" applyBorder="1"/>
    <xf numFmtId="0" fontId="22" fillId="0" borderId="65" xfId="4" applyFont="1" applyBorder="1" applyAlignment="1">
      <alignment horizontal="center" vertical="center" wrapText="1"/>
    </xf>
    <xf numFmtId="0" fontId="24" fillId="0" borderId="64" xfId="4" applyFont="1" applyBorder="1"/>
    <xf numFmtId="0" fontId="24" fillId="0" borderId="60" xfId="4" applyFont="1" applyBorder="1"/>
    <xf numFmtId="0" fontId="24" fillId="0" borderId="59" xfId="4" applyFont="1" applyBorder="1"/>
    <xf numFmtId="0" fontId="22" fillId="0" borderId="63" xfId="4" applyFont="1" applyBorder="1" applyAlignment="1">
      <alignment horizontal="center" vertical="center" wrapText="1"/>
    </xf>
    <xf numFmtId="0" fontId="24" fillId="0" borderId="62" xfId="4" applyFont="1" applyBorder="1"/>
    <xf numFmtId="0" fontId="24" fillId="0" borderId="61" xfId="4" applyFont="1" applyBorder="1"/>
    <xf numFmtId="0" fontId="22" fillId="0" borderId="55" xfId="4" applyFont="1" applyBorder="1" applyAlignment="1">
      <alignment horizontal="center" vertical="center" wrapText="1"/>
    </xf>
    <xf numFmtId="0" fontId="24" fillId="0" borderId="56" xfId="4" applyFont="1" applyBorder="1"/>
    <xf numFmtId="0" fontId="25" fillId="0" borderId="53" xfId="4" applyFont="1" applyBorder="1" applyAlignment="1">
      <alignment horizontal="left" vertical="center" wrapText="1"/>
    </xf>
    <xf numFmtId="0" fontId="24" fillId="0" borderId="40" xfId="4" applyFont="1" applyBorder="1"/>
    <xf numFmtId="49" fontId="22" fillId="0" borderId="52" xfId="4" applyNumberFormat="1" applyFont="1" applyBorder="1" applyAlignment="1">
      <alignment horizontal="center" vertical="center"/>
    </xf>
    <xf numFmtId="0" fontId="24" fillId="0" borderId="37" xfId="4" applyFont="1" applyBorder="1"/>
    <xf numFmtId="0" fontId="22" fillId="0" borderId="58" xfId="4" applyFont="1" applyBorder="1" applyAlignment="1">
      <alignment horizontal="center" vertical="center"/>
    </xf>
    <xf numFmtId="0" fontId="24" fillId="0" borderId="57" xfId="4" applyFont="1" applyBorder="1"/>
    <xf numFmtId="0" fontId="12" fillId="0" borderId="33" xfId="0" applyFont="1" applyBorder="1" applyAlignment="1" applyProtection="1">
      <alignment horizontal="center" vertical="center" wrapText="1"/>
      <protection hidden="1"/>
    </xf>
    <xf numFmtId="0" fontId="12" fillId="0" borderId="21" xfId="0" applyFont="1" applyBorder="1" applyAlignment="1" applyProtection="1">
      <alignment horizontal="center" vertical="center" wrapText="1"/>
      <protection hidden="1"/>
    </xf>
    <xf numFmtId="0" fontId="12" fillId="0" borderId="30" xfId="0" applyFont="1" applyBorder="1" applyAlignment="1" applyProtection="1">
      <alignment horizontal="center" vertical="center" wrapText="1"/>
      <protection hidden="1"/>
    </xf>
    <xf numFmtId="49" fontId="12" fillId="0" borderId="33" xfId="0" applyNumberFormat="1" applyFont="1" applyBorder="1" applyAlignment="1" applyProtection="1">
      <alignment horizontal="center" vertical="center" wrapText="1"/>
      <protection hidden="1"/>
    </xf>
    <xf numFmtId="49" fontId="12" fillId="0" borderId="21" xfId="0" applyNumberFormat="1" applyFont="1" applyBorder="1" applyAlignment="1" applyProtection="1">
      <alignment horizontal="center" vertical="center" wrapText="1"/>
      <protection hidden="1"/>
    </xf>
    <xf numFmtId="49" fontId="12" fillId="0" borderId="30" xfId="0" applyNumberFormat="1" applyFont="1" applyBorder="1" applyAlignment="1" applyProtection="1">
      <alignment horizontal="center" vertical="center" wrapText="1"/>
      <protection hidden="1"/>
    </xf>
    <xf numFmtId="49" fontId="12" fillId="0" borderId="28" xfId="0" applyNumberFormat="1" applyFont="1" applyBorder="1" applyAlignment="1" applyProtection="1">
      <alignment horizontal="center" vertical="center" wrapText="1"/>
      <protection hidden="1"/>
    </xf>
    <xf numFmtId="0" fontId="4" fillId="0" borderId="34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</cellXfs>
  <cellStyles count="5">
    <cellStyle name="Обычный" xfId="0" builtinId="0"/>
    <cellStyle name="Обычный 2" xfId="2" xr:uid="{00000000-0005-0000-0000-000001000000}"/>
    <cellStyle name="Обычный 3" xfId="3" xr:uid="{402E6F92-D663-4BC3-BF7A-B45A2C4D1197}"/>
    <cellStyle name="Обычный 4" xfId="4" xr:uid="{AD619661-6FB1-4E6A-8667-C04202CCB80D}"/>
    <cellStyle name="Обычный_Лист1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63" Type="http://schemas.openxmlformats.org/officeDocument/2006/relationships/externalLink" Target="externalLinks/externalLink13.xml"/><Relationship Id="rId68" Type="http://schemas.openxmlformats.org/officeDocument/2006/relationships/externalLink" Target="externalLinks/externalLink18.xml"/><Relationship Id="rId76" Type="http://schemas.openxmlformats.org/officeDocument/2006/relationships/externalLink" Target="externalLinks/externalLink26.xml"/><Relationship Id="rId84" Type="http://schemas.openxmlformats.org/officeDocument/2006/relationships/externalLink" Target="externalLinks/externalLink34.xml"/><Relationship Id="rId89" Type="http://schemas.openxmlformats.org/officeDocument/2006/relationships/externalLink" Target="externalLinks/externalLink39.xml"/><Relationship Id="rId97" Type="http://schemas.openxmlformats.org/officeDocument/2006/relationships/externalLink" Target="externalLinks/externalLink4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1.xml"/><Relationship Id="rId92" Type="http://schemas.openxmlformats.org/officeDocument/2006/relationships/externalLink" Target="externalLinks/externalLink4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externalLink" Target="externalLinks/externalLink8.xml"/><Relationship Id="rId66" Type="http://schemas.openxmlformats.org/officeDocument/2006/relationships/externalLink" Target="externalLinks/externalLink16.xml"/><Relationship Id="rId74" Type="http://schemas.openxmlformats.org/officeDocument/2006/relationships/externalLink" Target="externalLinks/externalLink24.xml"/><Relationship Id="rId79" Type="http://schemas.openxmlformats.org/officeDocument/2006/relationships/externalLink" Target="externalLinks/externalLink29.xml"/><Relationship Id="rId87" Type="http://schemas.openxmlformats.org/officeDocument/2006/relationships/externalLink" Target="externalLinks/externalLink37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1.xml"/><Relationship Id="rId82" Type="http://schemas.openxmlformats.org/officeDocument/2006/relationships/externalLink" Target="externalLinks/externalLink32.xml"/><Relationship Id="rId90" Type="http://schemas.openxmlformats.org/officeDocument/2006/relationships/externalLink" Target="externalLinks/externalLink40.xml"/><Relationship Id="rId95" Type="http://schemas.openxmlformats.org/officeDocument/2006/relationships/externalLink" Target="externalLinks/externalLink4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6.xml"/><Relationship Id="rId64" Type="http://schemas.openxmlformats.org/officeDocument/2006/relationships/externalLink" Target="externalLinks/externalLink14.xml"/><Relationship Id="rId69" Type="http://schemas.openxmlformats.org/officeDocument/2006/relationships/externalLink" Target="externalLinks/externalLink19.xml"/><Relationship Id="rId77" Type="http://schemas.openxmlformats.org/officeDocument/2006/relationships/externalLink" Target="externalLinks/externalLink2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72" Type="http://schemas.openxmlformats.org/officeDocument/2006/relationships/externalLink" Target="externalLinks/externalLink22.xml"/><Relationship Id="rId80" Type="http://schemas.openxmlformats.org/officeDocument/2006/relationships/externalLink" Target="externalLinks/externalLink30.xml"/><Relationship Id="rId85" Type="http://schemas.openxmlformats.org/officeDocument/2006/relationships/externalLink" Target="externalLinks/externalLink35.xml"/><Relationship Id="rId93" Type="http://schemas.openxmlformats.org/officeDocument/2006/relationships/externalLink" Target="externalLinks/externalLink4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9.xml"/><Relationship Id="rId67" Type="http://schemas.openxmlformats.org/officeDocument/2006/relationships/externalLink" Target="externalLinks/externalLink1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62" Type="http://schemas.openxmlformats.org/officeDocument/2006/relationships/externalLink" Target="externalLinks/externalLink12.xml"/><Relationship Id="rId70" Type="http://schemas.openxmlformats.org/officeDocument/2006/relationships/externalLink" Target="externalLinks/externalLink20.xml"/><Relationship Id="rId75" Type="http://schemas.openxmlformats.org/officeDocument/2006/relationships/externalLink" Target="externalLinks/externalLink25.xml"/><Relationship Id="rId83" Type="http://schemas.openxmlformats.org/officeDocument/2006/relationships/externalLink" Target="externalLinks/externalLink33.xml"/><Relationship Id="rId88" Type="http://schemas.openxmlformats.org/officeDocument/2006/relationships/externalLink" Target="externalLinks/externalLink38.xml"/><Relationship Id="rId91" Type="http://schemas.openxmlformats.org/officeDocument/2006/relationships/externalLink" Target="externalLinks/externalLink41.xml"/><Relationship Id="rId96" Type="http://schemas.openxmlformats.org/officeDocument/2006/relationships/externalLink" Target="externalLinks/externalLink4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Relationship Id="rId60" Type="http://schemas.openxmlformats.org/officeDocument/2006/relationships/externalLink" Target="externalLinks/externalLink10.xml"/><Relationship Id="rId65" Type="http://schemas.openxmlformats.org/officeDocument/2006/relationships/externalLink" Target="externalLinks/externalLink15.xml"/><Relationship Id="rId73" Type="http://schemas.openxmlformats.org/officeDocument/2006/relationships/externalLink" Target="externalLinks/externalLink23.xml"/><Relationship Id="rId78" Type="http://schemas.openxmlformats.org/officeDocument/2006/relationships/externalLink" Target="externalLinks/externalLink28.xml"/><Relationship Id="rId81" Type="http://schemas.openxmlformats.org/officeDocument/2006/relationships/externalLink" Target="externalLinks/externalLink31.xml"/><Relationship Id="rId86" Type="http://schemas.openxmlformats.org/officeDocument/2006/relationships/externalLink" Target="externalLinks/externalLink36.xml"/><Relationship Id="rId94" Type="http://schemas.openxmlformats.org/officeDocument/2006/relationships/externalLink" Target="externalLinks/externalLink4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9AC007CF-ACB0-4D66-9291-AAB6300C0288}"/>
            </a:ext>
          </a:extLst>
        </xdr:cNvPr>
        <xdr:cNvSpPr/>
      </xdr:nvSpPr>
      <xdr:spPr>
        <a:xfrm>
          <a:off x="7772400" y="533400"/>
          <a:ext cx="1809750" cy="2476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45542874-3D47-4D47-B1D3-2109766595AB}"/>
            </a:ext>
          </a:extLst>
        </xdr:cNvPr>
        <xdr:cNvSpPr>
          <a:spLocks noChangeArrowheads="1"/>
        </xdr:cNvSpPr>
      </xdr:nvSpPr>
      <xdr:spPr bwMode="auto">
        <a:xfrm>
          <a:off x="6200775" y="304800"/>
          <a:ext cx="1724025" cy="19050"/>
        </a:xfrm>
        <a:prstGeom prst="notchedRightArrow">
          <a:avLst>
            <a:gd name="adj1" fmla="val 50000"/>
            <a:gd name="adj2" fmla="val 50004"/>
          </a:avLst>
        </a:prstGeom>
        <a:gradFill rotWithShape="0">
          <a:gsLst>
            <a:gs pos="0">
              <a:srgbClr val="CE3B37"/>
            </a:gs>
            <a:gs pos="100000">
              <a:srgbClr val="9B2D2A"/>
            </a:gs>
          </a:gsLst>
          <a:lin ang="5400000" scaled="1"/>
        </a:gradFill>
        <a:ln w="9360" cap="sq">
          <a:solidFill>
            <a:srgbClr val="BE4B48"/>
          </a:solidFill>
          <a:miter lim="800000"/>
          <a:headEnd/>
          <a:tailEnd/>
        </a:ln>
        <a:effectLst>
          <a:outerShdw dist="23040" dir="5400000" algn="ctr" rotWithShape="0">
            <a:srgbClr val="000000">
              <a:alpha val="35036"/>
            </a:srgbClr>
          </a:outerShdw>
        </a:effec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813442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2FAF0BB6-5D4D-459B-A080-834A9A48ACCD}"/>
            </a:ext>
          </a:extLst>
        </xdr:cNvPr>
        <xdr:cNvSpPr/>
      </xdr:nvSpPr>
      <xdr:spPr>
        <a:xfrm>
          <a:off x="6200775" y="304800"/>
          <a:ext cx="1727842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803406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1BB466E4-592A-430A-8178-628775F34911}"/>
            </a:ext>
          </a:extLst>
        </xdr:cNvPr>
        <xdr:cNvSpPr/>
      </xdr:nvSpPr>
      <xdr:spPr>
        <a:xfrm>
          <a:off x="6200775" y="304800"/>
          <a:ext cx="1727331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A5949EBC-6078-4AE0-8F11-A4139A2A7229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3E0612F9-2762-4773-8823-287853233F7F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CA152E2B-EBAE-4278-9C19-F287FEA0A044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8B3C053F-52E6-41BE-80F5-FBC86DD0184D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F2B02175-8492-477E-8EF3-BE2B041CF4BC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D1912A79-FE78-44DE-8695-7F52ADCAAEFF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CD2380BE-1AC2-40A7-A8D3-FF34763F3E7C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232A7228-E323-46A9-B04D-01974754E084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FFE2E3A2-CB24-4F85-913D-024475FE8295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813442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029F3922-6DE8-4883-8104-6DA937F06256}"/>
            </a:ext>
          </a:extLst>
        </xdr:cNvPr>
        <xdr:cNvSpPr/>
      </xdr:nvSpPr>
      <xdr:spPr>
        <a:xfrm>
          <a:off x="6200775" y="304800"/>
          <a:ext cx="1727842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E6BB9ED7-0D76-4B3C-800D-D8637FC7010B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15F348F6-11CC-454D-9064-095D6769C872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813442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6C0A82A2-1084-499E-BC5F-7E991090794F}"/>
            </a:ext>
          </a:extLst>
        </xdr:cNvPr>
        <xdr:cNvSpPr/>
      </xdr:nvSpPr>
      <xdr:spPr>
        <a:xfrm>
          <a:off x="6200775" y="304800"/>
          <a:ext cx="1727842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9B6581DC-E661-497D-AADB-B7ED337C62C8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DD62312F-048A-4492-B087-69B1FCAFC715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813442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DA4FC6A8-6A25-4D81-A421-ACE91D498BB6}"/>
            </a:ext>
          </a:extLst>
        </xdr:cNvPr>
        <xdr:cNvSpPr/>
      </xdr:nvSpPr>
      <xdr:spPr>
        <a:xfrm>
          <a:off x="6200775" y="304800"/>
          <a:ext cx="1727842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5446D482-650B-4F27-8F1E-6CCE71B63584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89004CB3-0BBA-4B26-9D33-1819F0024161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E29936EC-F407-41B9-B11D-B98AADCB8890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DD3A7B8B-C5CA-4ADB-BDFB-0BAB7E7238CA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53FDEBD1-47D9-4D02-A84F-EA3496BCC25D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FB835478-EB9A-4620-9F73-93A9D54952B0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867B70C3-7FAA-419C-A544-F200DAD0C140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FDA5939D-A243-4B45-9511-76EE7E813116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9142B894-9D8C-45DD-82DE-6AD704DAC9C2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AC2D9E55-FBCC-4CA1-9054-77E349CFCAA4}"/>
            </a:ext>
          </a:extLst>
        </xdr:cNvPr>
        <xdr:cNvSpPr>
          <a:spLocks noChangeArrowheads="1"/>
        </xdr:cNvSpPr>
      </xdr:nvSpPr>
      <xdr:spPr bwMode="auto">
        <a:xfrm>
          <a:off x="6200775" y="304800"/>
          <a:ext cx="1724025" cy="19050"/>
        </a:xfrm>
        <a:prstGeom prst="notchedRightArrow">
          <a:avLst>
            <a:gd name="adj1" fmla="val 50000"/>
            <a:gd name="adj2" fmla="val 50004"/>
          </a:avLst>
        </a:prstGeom>
        <a:gradFill rotWithShape="0">
          <a:gsLst>
            <a:gs pos="0">
              <a:srgbClr val="CE3B37"/>
            </a:gs>
            <a:gs pos="100000">
              <a:srgbClr val="9B2D2A"/>
            </a:gs>
          </a:gsLst>
          <a:lin ang="5400000" scaled="1"/>
        </a:gradFill>
        <a:ln w="9360" cap="sq">
          <a:solidFill>
            <a:srgbClr val="BE4B48"/>
          </a:solidFill>
          <a:miter lim="800000"/>
          <a:headEnd/>
          <a:tailEnd/>
        </a:ln>
        <a:effectLst>
          <a:outerShdw dist="23040" dir="5400000" algn="ctr" rotWithShape="0">
            <a:srgbClr val="000000">
              <a:alpha val="35036"/>
            </a:srgbClr>
          </a:outerShdw>
        </a:effec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807850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52A7D59E-3865-4BD4-A3F5-5873FC723A82}"/>
            </a:ext>
          </a:extLst>
        </xdr:cNvPr>
        <xdr:cNvSpPr/>
      </xdr:nvSpPr>
      <xdr:spPr>
        <a:xfrm>
          <a:off x="6200775" y="304800"/>
          <a:ext cx="1722250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813442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74AFEA01-7256-43F0-ABB2-013CB39C402F}"/>
            </a:ext>
          </a:extLst>
        </xdr:cNvPr>
        <xdr:cNvSpPr/>
      </xdr:nvSpPr>
      <xdr:spPr>
        <a:xfrm>
          <a:off x="6200775" y="304800"/>
          <a:ext cx="1727842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813386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C9658AC2-D66C-4E44-83D5-F484BC9DF2CB}"/>
            </a:ext>
          </a:extLst>
        </xdr:cNvPr>
        <xdr:cNvSpPr/>
      </xdr:nvSpPr>
      <xdr:spPr>
        <a:xfrm>
          <a:off x="6200775" y="304800"/>
          <a:ext cx="1727786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001226AE-07CD-4C41-BE58-0EA5A193545B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813442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FB833D1A-D0B9-4AD8-97B1-74114BF25C2A}"/>
            </a:ext>
          </a:extLst>
        </xdr:cNvPr>
        <xdr:cNvSpPr/>
      </xdr:nvSpPr>
      <xdr:spPr>
        <a:xfrm>
          <a:off x="6200775" y="304800"/>
          <a:ext cx="1727842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813442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16CEFD78-D828-4394-9AB1-D14BDA7765A3}"/>
            </a:ext>
          </a:extLst>
        </xdr:cNvPr>
        <xdr:cNvSpPr/>
      </xdr:nvSpPr>
      <xdr:spPr>
        <a:xfrm>
          <a:off x="6200775" y="304800"/>
          <a:ext cx="1727842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95250</xdr:colOff>
      <xdr:row>1</xdr:row>
      <xdr:rowOff>133350</xdr:rowOff>
    </xdr:from>
    <xdr:ext cx="1809750" cy="247650"/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1C4717C2-414D-4B51-AC18-50E4F516035B}"/>
            </a:ext>
          </a:extLst>
        </xdr:cNvPr>
        <xdr:cNvSpPr>
          <a:spLocks noChangeArrowheads="1"/>
        </xdr:cNvSpPr>
      </xdr:nvSpPr>
      <xdr:spPr bwMode="auto">
        <a:xfrm>
          <a:off x="9715500" y="295275"/>
          <a:ext cx="1809750" cy="247650"/>
        </a:xfrm>
        <a:prstGeom prst="notchedRightArrow">
          <a:avLst>
            <a:gd name="adj1" fmla="val 50000"/>
            <a:gd name="adj2" fmla="val 48346"/>
          </a:avLst>
        </a:prstGeom>
        <a:gradFill rotWithShape="0">
          <a:gsLst>
            <a:gs pos="0">
              <a:srgbClr val="9B2D2A"/>
            </a:gs>
            <a:gs pos="80000">
              <a:srgbClr val="CB3D3A"/>
            </a:gs>
            <a:gs pos="100000">
              <a:srgbClr val="CE3B37"/>
            </a:gs>
          </a:gsLst>
          <a:lin ang="16200000"/>
        </a:gradFill>
        <a:ln w="9525">
          <a:solidFill>
            <a:srgbClr val="BE4B48"/>
          </a:solidFill>
          <a:miter lim="800000"/>
          <a:headEnd type="none" w="sm" len="sm"/>
          <a:tailEnd type="none" w="sm" len="sm"/>
        </a:ln>
      </xdr:spPr>
    </xdr:sp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813442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74445178-4962-492B-B46A-FE8C7D0DBDE0}"/>
            </a:ext>
          </a:extLst>
        </xdr:cNvPr>
        <xdr:cNvSpPr/>
      </xdr:nvSpPr>
      <xdr:spPr>
        <a:xfrm>
          <a:off x="6200775" y="304800"/>
          <a:ext cx="1727842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807850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266F5525-4F73-47C7-881B-2F2289AE1ACF}"/>
            </a:ext>
          </a:extLst>
        </xdr:cNvPr>
        <xdr:cNvSpPr/>
      </xdr:nvSpPr>
      <xdr:spPr>
        <a:xfrm>
          <a:off x="6200775" y="304800"/>
          <a:ext cx="1722250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0972AE6F-0D0C-45DE-AAB4-C6684CCEC1D0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941C1923-A666-4973-BB77-6618230BD055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920135C9-2535-437B-B95C-D0EEFFE4D09D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C2AC502A-9621-4890-960C-F2A829E04D25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809625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F3AEC7C1-B131-4B73-9C6B-1431E8FA9E1C}"/>
            </a:ext>
          </a:extLst>
        </xdr:cNvPr>
        <xdr:cNvSpPr/>
      </xdr:nvSpPr>
      <xdr:spPr>
        <a:xfrm>
          <a:off x="6200775" y="304800"/>
          <a:ext cx="1724025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104775</xdr:colOff>
      <xdr:row>1</xdr:row>
      <xdr:rowOff>142875</xdr:rowOff>
    </xdr:from>
    <xdr:to>
      <xdr:col>12</xdr:col>
      <xdr:colOff>813442</xdr:colOff>
      <xdr:row>1</xdr:row>
      <xdr:rowOff>390525</xdr:rowOff>
    </xdr:to>
    <xdr:sp macro="" textlink="">
      <xdr:nvSpPr>
        <xdr:cNvPr id="2" name="Стрелка вправо с вырезом 2">
          <a:extLst>
            <a:ext uri="{FF2B5EF4-FFF2-40B4-BE49-F238E27FC236}">
              <a16:creationId xmlns:a16="http://schemas.microsoft.com/office/drawing/2014/main" id="{7775E725-192D-4152-BE19-BB49B5FBB46C}"/>
            </a:ext>
          </a:extLst>
        </xdr:cNvPr>
        <xdr:cNvSpPr/>
      </xdr:nvSpPr>
      <xdr:spPr>
        <a:xfrm>
          <a:off x="6200775" y="304800"/>
          <a:ext cx="1727842" cy="19050"/>
        </a:xfrm>
        <a:prstGeom prst="notchedRight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4;&#1078;&#1077;&#1085;&#1085;&#1077;&#1090;/Desktop/&#1084;&#1086;&#1085;&#1080;&#1090;&#1086;&#1088;&#1080;&#1085;&#1075;%202020/&#1056;&#1072;&#1079;&#1076;&#1077;&#1083;&#1099;%20&#1084;&#1086;&#1085;&#1080;&#1090;&#1086;&#1088;&#1080;&#1085;&#1075;&#1072;%201-8%202020%20&#1075;&#1086;&#1076;%20(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9.&#1057;&#1054;&#1062;%20&#1057;&#1072;&#1082;&#1089;&#1086;&#1088;%20&#1057;&#1072;&#1084;&#1072;&#1088;&#1072;/&#1055;&#1077;&#1088;&#1074;&#1080;&#1095;&#1082;&#107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10.&#1062;&#1044;&#1054;%20&#1041;&#1088;&#1080;&#1075;&#1072;&#1085;&#1090;&#1080;&#1085;&#1072;%20&#1057;&#1072;&#1084;&#1072;&#1088;&#1072;/&#1053;&#1086;&#1074;&#1072;&#1103;%20&#1055;&#1077;&#1088;&#1074;&#1080;&#1095;&#1082;&#1072;%20%20&#1059;&#1044;&#1054;%20&#1060;&#1057;&#1053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11.&#1062;&#1042;&#1056;%20&#1050;&#1088;&#1099;&#1083;&#1072;&#1090;&#1099;&#1081;%20&#1057;&#1072;&#1084;&#1072;&#1088;&#1072;/&#1053;&#1086;&#1074;&#1072;&#1103;%20&#1055;&#1077;&#1088;&#1074;&#1080;&#1095;&#1082;&#1072;%20%20&#1059;&#1044;&#1054;%20&#1060;&#1057;&#1053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12.&#1062;&#1042;&#1056;%20&#1054;&#1073;&#1097;&#1077;&#1085;&#1080;&#1077;%20&#1087;&#1086;&#1082;.%20&#1057;&#1072;&#1084;&#1072;&#1088;&#1072;/&#1053;&#1086;&#1074;&#1072;&#1103;%20&#1055;&#1077;&#1088;&#1074;&#1080;&#1095;&#1082;&#1072;%20%20&#1059;&#1044;&#1054;%20&#1060;&#1057;&#1053;%20(6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13.&#1062;&#1042;&#1056;%20&#1055;&#1072;&#1088;&#1091;&#1089;%20&#1057;&#1072;&#1084;&#1072;&#1088;&#1072;/&#1053;&#1086;&#1074;&#1072;&#1103;%20&#1055;&#1077;&#1088;&#1074;&#1080;&#1095;&#1082;&#1072;%20%20&#1059;&#1044;&#1054;%20&#1060;&#1057;&#1053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14.&#1062;&#1042;&#1056;%20&#1055;&#1086;&#1080;&#1089;&#1082;%20&#1057;&#1072;&#1084;&#1072;&#1088;&#1072;/&#1053;&#1086;&#1074;&#1072;&#1103;%20&#1055;&#1077;&#1088;&#1074;&#1080;&#1095;&#1082;&#1072;%20&#1062;&#1042;&#1056;%20&#1055;&#1086;&#1080;&#1089;&#1082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15.&#1062;&#1042;&#1056;%20&#1058;&#1074;&#1086;&#1088;&#1095;&#1077;&#1089;&#1090;&#1074;&#1086;%20&#1057;&#1072;&#1084;&#1072;&#1088;&#1072;/&#1055;&#1088;&#1080;&#1083;&#1086;&#1078;&#1077;&#1085;&#1080;&#1077;%204%20&#1055;&#1077;&#1088;&#1074;&#1080;&#1095;&#1082;&#1072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16.&#1062;&#1044;&#1054;%20&#1050;&#1086;&#1084;&#1087;&#1072;&#1089;%20&#1057;&#1072;&#1084;&#1072;&#1088;&#1072;/&#1050;&#1086;&#1084;&#1087;&#1072;&#1089;-&#1085;&#1086;&#1074;&#1072;&#1103;%20&#1055;&#1077;&#1088;&#1074;&#1080;&#1095;&#1082;&#1072;%20%20&#1059;&#1044;&#1054;%20&#1060;&#1057;&#1053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17.&#1062;&#1044;&#1054;%20&#1050;&#1088;&#1072;&#1089;&#1085;&#1086;&#1075;&#1083;&#1080;&#1085;&#1089;&#1082;&#1080;&#1081;%20&#1057;&#1072;&#1084;&#1072;&#1088;&#1072;/&#1053;&#1086;&#1074;&#1072;&#1103;%20&#1055;&#1077;&#1088;&#1074;&#1080;&#1095;&#1082;&#1072;%20%20&#1059;&#1044;&#1054;%20&#1060;&#1057;&#1053;%20(1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18.&#1062;&#1044;&#1054;%20&#1051;&#1080;&#1076;&#1077;&#1088;%20&#1057;&#1072;&#1084;&#1072;&#1088;&#1072;/&#1052;&#1041;&#1059;%20&#1044;&#1054;%20&#1062;&#1044;&#1054;&#1044;%20&#1051;&#1080;&#1076;&#1077;&#1088;%20&#1075;.&#1086;.%20&#1057;&#1072;&#1084;&#1072;&#1088;&#1072;&#1053;&#1086;&#1074;&#1072;&#1103;%20&#1055;&#1077;&#1088;&#1074;&#1080;&#1095;&#1082;&#1072;%20%20&#1059;&#1044;&#1054;%20&#1060;&#1057;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1.%20&#1054;&#1044;&#1070;&#1062;&#1056;&#1060;&#1050;&#1057;/&#1053;&#1086;&#1074;&#1072;&#1103;%20&#1055;&#1077;&#1088;&#1074;&#1080;&#1095;&#1082;&#1072;%20%20&#1059;&#1044;&#1054;%20&#1060;&#1057;&#1053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19.&#1062;&#1044;&#1054;%20&#1052;&#1077;&#1088;&#1080;&#1076;&#1080;&#1072;&#1085;%20&#1057;&#1072;&#1084;&#1072;&#1088;&#1072;/&#1053;&#1086;&#1074;&#1072;&#1103;%20&#1055;&#1077;&#1088;&#1074;&#1080;&#1095;&#1082;&#1072;%20&#1062;&#1044;&#1054;%20&#1052;&#1077;&#1088;&#1080;&#1076;&#1080;&#1072;&#1085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20.&#1062;&#1044;&#1054;%20&#1052;&#1077;&#1090;&#1072;&#1083;&#1083;&#1091;&#1088;&#1075;%20&#1057;&#1072;&#1084;&#1072;&#1088;&#1072;/&#1053;&#1086;&#1074;&#1072;&#1103;%20&#1055;&#1077;&#1088;&#1074;&#1080;&#1095;&#1082;&#1072;%20%20&#1059;&#1044;&#1054;%20&#1060;&#1057;&#1053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21.&#1062;&#1044;&#1054;%20&#1069;&#1082;&#1086;&#1083;&#1086;&#1075;&#1080;&#1103;%20&#1076;&#1077;&#1090;&#1089;&#1090;&#1074;&#1072;%20&#1057;&#1072;&#1084;&#1072;&#1088;&#1072;/+&#1053;&#1086;&#1074;&#1072;&#1103;%20&#1055;&#1077;&#1088;&#1074;&#1080;&#1095;&#1082;&#1072;%20%20&#1059;&#1044;&#1054;%20&#1060;&#1057;&#1053;%20(1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22.&#1062;&#1044;&#1054;&#1044;%20&#1048;&#1089;&#1082;&#1088;&#1072;%20&#1057;&#1072;&#1084;&#1072;&#1088;&#1072;/&#1053;&#1086;&#1074;&#1072;&#1103;%20&#1055;&#1077;&#1088;&#1074;&#1080;&#1095;&#1082;&#1072;%20%20&#1059;&#1044;&#1054;%20&#1060;&#1057;&#1053;%20(1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23.&#1062;&#1044;&#1058;%20&#1042;&#1086;&#1089;&#1093;&#1086;&#1076;%20&#1057;&#1072;&#1084;&#1072;&#1088;&#1072;/&#1053;&#1086;&#1074;&#1072;&#1103;%20&#1055;&#1077;&#1088;&#1074;&#1080;&#1095;&#1082;&#1072;%20%20&#1059;&#1044;&#1054;%20&#1060;&#1057;&#1053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24.&#1062;&#1044;&#1058;%20&#1051;&#1091;&#1095;%20&#1057;&#1072;&#1084;&#1072;&#1088;&#1072;/&#1053;&#1086;&#1074;&#1072;&#1103;%20&#1055;&#1077;&#1088;&#1074;&#1080;&#1095;&#1082;&#1072;%20%20&#1059;&#1044;&#1054;%20&#1060;&#1057;&#1053;%20(4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25.&#1062;&#1044;&#1058;%20&#1057;&#1087;&#1077;&#1082;&#1090;&#1088;%20&#1057;&#1072;&#1084;&#1072;&#1088;&#1072;/&#1055;&#1088;&#1080;&#1083;&#1086;&#1078;&#1077;&#1085;&#1080;&#1077;%20&#8470;%204%20%20&#1055;&#1077;&#1088;&#1074;&#1080;&#1095;&#1085;&#1072;&#1103;%20&#1092;&#1086;&#1088;&#1084;&#1072;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26.&#1062;&#1044;&#1058;&#1058;%20&#1055;&#1086;&#1080;&#1089;&#1082;%20&#1057;&#1072;&#1084;&#1072;&#1088;&#1072;/&#1057;&#1090;&#1072;&#1090;&#1080;&#1089;&#1090;&#1080;&#1082;&#1072;%202019%20&#1059;&#1044;&#1054;%20&#1060;&#1057;&#1053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27.&#1062;&#1044;&#1070;&#1058;%20&#1052;&#1077;&#1095;&#1090;&#1072;%20&#1057;&#1072;&#1084;&#1072;&#1088;&#1072;/&#1053;&#1086;&#1074;&#1072;&#1103;%20&#1055;&#1077;&#1088;&#1074;&#1080;&#1095;&#1082;&#1072;2003%20%20&#1059;&#1044;&#1054;%20&#1060;&#1057;&#1053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28.&#1062;&#1044;&#1070;&#1058;&#1058;%20&#1048;&#1084;&#1087;&#1091;&#1083;&#1100;&#1089;%20&#1057;&#1072;&#1084;&#1072;&#1088;&#1072;/&#1048;&#1084;&#1087;&#1091;&#1083;&#1100;&#1089;%20&#1053;&#1086;&#1074;&#1072;&#1103;%20&#1055;&#1077;&#1088;&#1074;&#1080;&#1095;&#1082;&#1072;%20%20&#1059;&#1044;&#1054;%20&#1060;&#1057;&#1053;%20&#1080;&#1089;&#1087;&#1088;&#1072;&#1074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2.%20&#1054;&#1057;&#1064;%20&#1053;-&#1050;&#1091;&#1081;&#1073;&#1099;&#1096;&#1077;&#1074;&#1089;&#1082;/&#1054;&#1057;&#1064;%20&#1053;&#1086;&#1074;&#1072;&#1103;%20&#1055;&#1077;&#1088;&#1074;&#1080;&#1095;&#1082;&#1072;%20%20&#1059;&#1044;&#1054;%20&#1060;&#1057;&#1053;.%20(5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29.&#1062;&#1069;&#1042;&#1044;&#1052;%20&#1057;&#1072;&#1084;&#1072;&#1088;&#1072;/&#1053;&#1086;&#1074;&#1072;&#1103;%20&#1055;&#1077;&#1088;&#1074;&#1080;&#1095;&#1082;&#1072;%20%20&#1059;&#1044;&#1054;%20&#1060;&#1057;&#1053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30.%20&#1062;&#1042;&#1056;%20&#1050;&#1091;&#1081;&#1073;&#1099;&#1096;&#1077;&#1074;&#1089;&#1082;&#1080;&#1081;%20&#1057;&#1072;&#1084;&#1072;&#1088;&#1072;/&#1055;&#1088;&#1080;&#1083;&#1086;&#1078;&#1077;&#1085;&#1080;&#1077;%20&#8470;%204%20%20&#1055;&#1077;&#1088;&#1074;&#1080;&#1095;&#1085;&#1072;&#1103;%20&#1092;&#1086;&#1088;&#1084;&#1072;%20(1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31.%20&#1062;&#1042;&#1056;%20&#1055;&#1086;&#1076;&#1088;&#1086;&#1089;&#1090;&#1086;&#1082;%20&#1057;&#1072;&#1084;&#1072;&#1088;&#1072;/&#1053;&#1086;&#1074;&#1072;&#1103;%20&#1055;&#1077;&#1088;&#1074;&#1080;&#1095;&#1082;&#1072;%20%20&#1059;&#1044;&#1054;%20&#1060;&#1057;&#1053;%20(8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32.%20&#1062;&#1044;&#1070;&#1058;&#1080;&#1050;%20&#1057;&#1072;&#1084;&#1072;&#1088;&#1072;/&#1062;&#1044;&#1070;&#1058;&#1080;&#1050;%20&#1053;&#1086;&#1074;&#1072;&#1103;%20&#1055;&#1077;&#1088;&#1074;&#1080;&#1095;&#1082;&#1072;%20%20&#1059;&#1044;&#1054;%20&#1060;&#1057;&#1053;%20(1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33.%20&#1055;&#1080;&#1083;&#1080;&#1075;&#1088;&#1080;&#1084;%20&#1057;&#1072;&#1084;&#1072;&#1088;&#1072;/&#1055;&#1080;&#1083;&#1080;&#1075;&#1088;&#1080;&#1084;%20&#1055;&#1088;&#1080;&#1083;&#1086;&#1078;&#1077;&#1085;&#1080;&#1077;%20&#9571;%204%20%20&#1055;&#1077;&#1088;&#1074;&#1080;&#1095;&#1085;&#1072;&#1103;%20&#1092;&#1086;&#1088;&#1084;&#1072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34.%20&#1048;&#1088;&#1073;&#1080;&#1089;%20&#1057;&#1072;&#1084;&#1072;&#1088;&#1072;/&#1053;&#1086;&#1074;&#1072;&#1103;%20&#1055;&#1077;&#1088;&#1074;&#1080;&#1095;&#1082;&#1072;%20%20&#1059;&#1044;&#1054;%20&#1060;&#1057;&#1053;%20(9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35.%20&#1052;&#1072;&#1089;&#1090;&#1077;&#1088;%20+/&#1062;&#1044;&#1058;%20&#1052;&#1072;&#1089;&#1090;&#1077;&#1088;%20&#1087;&#1083;&#1102;&#1089;%20&#1055;&#1088;&#1080;&#1083;&#1086;&#1078;&#1077;&#1085;&#1080;&#1077;%204%20&#1055;&#1077;&#1088;&#1074;&#1080;&#1095;&#1082;&#1072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36-47%20&#1058;&#1086;&#1083;&#1100;&#1103;&#1090;&#1090;&#1080;/36.%20&#1043;&#1056;&#1040;&#1053;&#1048;&#1058;/&#1053;&#1086;&#1074;&#1072;&#1103;%20&#1043;&#1056;&#1040;&#1053;&#1048;&#1058;%20%20&#1055;&#1077;&#1088;&#1074;&#1080;&#1095;&#1082;&#1072;%20&#1059;&#1044;&#1054;%20&#1060;&#1057;&#105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36-47%20&#1058;&#1086;&#1083;&#1100;&#1103;&#1090;&#1090;&#1080;/37.%20&#1044;&#1044;&#1070;&#1058;/&#1050;&#1086;&#1087;&#1080;&#1103;%20&#1053;&#1086;&#1074;&#1072;&#1103;%20&#1055;&#1077;&#1088;&#1074;&#1080;&#1095;&#1082;&#1072;%20%20&#1059;&#1044;&#1054;%20&#1060;&#1057;&#1053;%20&#1087;&#1086;&#1089;&#1083;&#1077;&#1076;&#1085;&#1103;&#1103;%20&#1044;&#1044;&#1070;&#1058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36-47%20&#1058;&#1086;&#1083;&#1100;&#1103;&#1090;&#1090;&#1080;/38.%20&#1044;&#1080;&#1072;&#1083;&#1086;&#1075;/&#1055;&#1088;&#1080;&#1083;&#1086;&#1078;&#1077;&#1085;&#1080;&#1077;%20&#8470;%204%20%20&#1055;&#1077;&#1088;&#1074;&#1080;&#1095;&#1085;&#1072;&#1103;%20&#1092;&#1086;&#1088;&#1084;&#1072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3.&#1044;&#1070;&#1057;&#1064;-4%20&#1057;&#1072;&#1084;&#1072;&#1088;&#1072;/&#1053;&#1086;&#1074;&#1072;&#1103;%20&#1055;&#1077;&#1088;&#1074;&#1080;&#1095;&#1082;&#1072;%20%20&#1059;&#1044;&#1054;%20&#1060;&#1057;&#1053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36-47%20&#1058;&#1086;&#1083;&#1100;&#1103;&#1090;&#1090;&#1080;/39.%20&#1044;&#1058;&#1044;&#1052;/&#1053;&#1086;&#1074;&#1072;&#1103;%20&#1055;&#1077;&#1088;&#1074;&#1080;&#1095;&#1082;&#1072;%20&#1059;&#1044;&#1054;%20&#1060;&#1057;&#1053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36-47%20&#1058;&#1086;&#1083;&#1100;&#1103;&#1090;&#1090;&#1080;/40.%20&#1048;&#1082;&#1072;&#1088;/&#1055;&#1088;&#1080;&#1083;%204%20&#1055;&#1077;&#1088;&#1074;&#1080;&#1095;&#1082;&#1072;%20%20&#1059;&#1044;&#1054;%20&#1060;&#1057;&#1053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36-47%20&#1058;&#1086;&#1083;&#1100;&#1103;&#1090;&#1090;&#1080;/41.%20&#1052;&#1077;&#1095;&#1090;&#1072;/&#1053;&#1086;&#1074;&#1072;&#1103;%20&#1055;&#1077;&#1088;&#1074;&#1080;&#1095;&#1082;&#1072;%20%20&#1059;&#1044;&#1054;%20&#1060;&#1057;&#1053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36-47%20&#1058;&#1086;&#1083;&#1100;&#1103;&#1090;&#1090;&#1080;/42.%20&#1055;&#1083;&#1072;&#1085;&#1077;&#1090;&#1072;/&#1054;&#1058;&#1063;&#1045;&#1058;%20&#1060;&#1057;&#1050;%20-%201%202019%20&#1055;&#1051;&#1040;&#1053;&#1045;&#1058;&#1040;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36-47%20&#1058;&#1086;&#1083;&#1100;&#1103;&#1090;&#1090;&#1080;/43.%20&#1056;&#1086;&#1076;&#1085;&#1080;&#1082;/&#1055;&#1088;&#1080;&#1083;&#1086;&#1078;&#1077;&#1085;&#1080;&#1077;%20&#8470;%204%20%20&#1059;&#1044;&#1054;%20&#1060;&#1057;&#1053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36-47%20&#1058;&#1086;&#1083;&#1100;&#1103;&#1090;&#1090;&#1080;/44.%20&#1057;&#1074;&#1077;&#1078;&#1080;&#1081;%20&#1074;&#1077;&#1090;&#1077;&#1088;/&#1050;&#1086;&#1087;&#1080;&#1103;%20&#1053;&#1086;&#1074;&#1072;&#1103;%20&#1055;&#1077;&#1088;&#1074;&#1080;&#1095;&#1082;&#1072;%20%20&#1059;&#1044;&#1054;%20&#1060;&#1057;&#1053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36-47%20&#1058;&#1086;&#1083;&#1100;&#1103;&#1090;&#1090;&#1080;/45.%20&#1062;&#1058;&#1058;/&#1053;&#1086;&#1074;&#1072;&#1103;%20&#1062;&#1058;&#1058;%20%20&#1055;&#1077;&#1088;&#1074;&#1080;&#1095;&#1082;&#1072;%20&#1059;&#1044;&#1054;%20&#1060;&#1057;&#1053;%2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36-47%20&#1058;&#1086;&#1083;&#1100;&#1103;&#1090;&#1090;&#1080;/46.%20&#1069;&#1076;&#1077;&#1083;&#1100;&#1074;&#1077;&#1081;&#1089;/&#1050;&#1086;&#1087;&#1080;&#1103;%20&#1053;&#1086;&#1074;&#1072;&#1103;%20&#1055;&#1077;&#1088;&#1074;&#1080;&#1095;&#1082;&#1072;%20%20&#1059;&#1044;&#1054;%20&#1060;&#1057;&#1053;(1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4.&#1044;&#1070;&#1057;&#1064;-7%20&#1057;&#1072;&#1084;&#1072;&#1088;&#1072;/&#1057;&#1072;&#1084;&#1072;&#1103;%20&#1053;&#1086;&#1074;&#1072;&#1103;%20&#1055;&#1077;&#1088;&#1074;&#1080;&#1095;&#1082;&#1072;%20%20&#1059;&#1044;&#1054;%20&#1060;&#1057;&#1053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5.&#1044;&#1070;&#1057;&#1064;-10%20&#1057;&#1072;&#1084;&#1072;&#1088;&#1072;/&#1053;&#1086;&#1074;&#1055;&#1077;&#1088;&#1074;&#1080;&#1095;&#1082;&#1072;%20&#1044;&#1070;&#1057;&#1064;%2010%20&#1079;&#1072;%202019%20&#1075;&#1086;&#107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6.&#1044;&#1070;&#1057;&#1064;-16%20&#1057;&#1072;&#1084;&#1072;&#1088;&#1072;/&#1053;&#1086;&#1074;&#1072;&#1103;%20&#1055;&#1077;&#1088;&#1074;&#1080;&#1095;&#1082;&#1072;%20%20&#1059;&#1044;&#1054;%20&#1060;&#1057;&#1053;%20(5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7.&#1044;&#1070;&#1057;&#1064;-18%20&#1057;&#1072;&#1084;&#1072;&#1088;&#1072;/&#1055;&#1088;&#1080;&#1083;&#1086;&#1078;&#1077;&#1085;&#1080;&#1077;%20&#8470;%204%20&#1053;&#1086;&#1074;&#1072;&#1103;%20&#1055;&#1077;&#1088;&#1074;&#1080;&#1095;&#1082;&#1072;%20%20&#1059;&#1044;&#1054;%20&#1060;&#1057;&#1053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4q/Desktop/&#1057;&#1090;&#1072;&#1090;&#1080;&#1089;&#1090;&#1080;&#1082;&#1072;%202019/&#1070;&#1088;.&#1083;&#1080;&#1094;&#1072;%20&#1044;&#1054;%20&#1060;&#1057;&#1053;%20&#1057;&#1090;&#1072;&#1090;.%20&#1084;&#1086;&#1085;&#1080;&#1090;&#1086;&#1088;&#1080;&#1085;&#1075;%202020/&#1054;&#1090;&#1095;&#1077;&#1090;&#1099;%20&#1054;&#1059;%20&#1060;&#1057;&#1053;/8.&#1044;&#1070;&#1057;&#1064;%20&#1052;&#1091;&#1078;&#1077;&#1089;&#1090;&#1074;&#1086;%20&#1057;&#1072;&#1084;&#1072;&#1088;&#1072;/&#1053;&#1086;&#1074;&#1072;&#1103;%20&#1055;&#1077;&#1088;&#1074;&#1080;&#1095;&#1082;&#1072;%20%20&#1059;&#1044;&#1054;%20&#1060;&#1057;&#1053;.xls-&#1040;&#1076;&#1072;&#1084;&#1086;&#107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2">
          <cell r="A2"/>
        </row>
        <row r="3">
          <cell r="A3"/>
        </row>
        <row r="4">
          <cell r="A4"/>
        </row>
        <row r="5">
          <cell r="A5"/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2">
          <cell r="A2"/>
        </row>
        <row r="3">
          <cell r="A3"/>
        </row>
        <row r="4">
          <cell r="A4"/>
        </row>
        <row r="5">
          <cell r="A5"/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Лист4"/>
      <sheetName val="Отчет о совместимости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 0"/>
      <sheetName val="Раздел 1"/>
      <sheetName val="Лист3"/>
      <sheetName val="Лист2"/>
      <sheetName val="Лист1"/>
      <sheetName val="Раздел 2"/>
      <sheetName val="Раздел 3"/>
      <sheetName val="Раздел 4"/>
      <sheetName val="Раздел 5"/>
      <sheetName val="Раздел 6"/>
      <sheetName val=" Раздел 7"/>
      <sheetName val="Раздел 8"/>
      <sheetName val="Отчет о совместимости"/>
    </sheetNames>
    <sheetDataSet>
      <sheetData sheetId="0"/>
      <sheetData sheetId="1"/>
      <sheetData sheetId="2"/>
      <sheetData sheetId="3"/>
      <sheetData sheetId="4">
        <row r="1">
          <cell r="A1" t="str">
            <v>№ строки</v>
          </cell>
        </row>
        <row r="6">
          <cell r="A6">
            <v>1</v>
          </cell>
        </row>
        <row r="7">
          <cell r="A7">
            <v>2</v>
          </cell>
        </row>
        <row r="8">
          <cell r="A8">
            <v>3</v>
          </cell>
        </row>
        <row r="9">
          <cell r="A9">
            <v>4</v>
          </cell>
        </row>
        <row r="10">
          <cell r="A10">
            <v>5</v>
          </cell>
        </row>
        <row r="11">
          <cell r="A11">
            <v>6</v>
          </cell>
        </row>
        <row r="12">
          <cell r="A12">
            <v>7</v>
          </cell>
        </row>
        <row r="13">
          <cell r="A13">
            <v>8</v>
          </cell>
        </row>
        <row r="14">
          <cell r="A14">
            <v>9</v>
          </cell>
        </row>
        <row r="15">
          <cell r="A15">
            <v>10</v>
          </cell>
        </row>
        <row r="16">
          <cell r="A16">
            <v>11</v>
          </cell>
        </row>
        <row r="17">
          <cell r="A17">
            <v>12</v>
          </cell>
        </row>
        <row r="18">
          <cell r="A18">
            <v>13</v>
          </cell>
        </row>
        <row r="19">
          <cell r="A19">
            <v>14</v>
          </cell>
        </row>
        <row r="20">
          <cell r="A20">
            <v>15</v>
          </cell>
        </row>
        <row r="21">
          <cell r="A21">
            <v>16</v>
          </cell>
        </row>
        <row r="22">
          <cell r="A22">
            <v>17</v>
          </cell>
        </row>
        <row r="23">
          <cell r="A23">
            <v>18</v>
          </cell>
        </row>
        <row r="24">
          <cell r="A24">
            <v>19</v>
          </cell>
        </row>
        <row r="25">
          <cell r="A25">
            <v>20</v>
          </cell>
        </row>
        <row r="26">
          <cell r="A26">
            <v>21</v>
          </cell>
        </row>
        <row r="27">
          <cell r="A27">
            <v>22</v>
          </cell>
        </row>
        <row r="28">
          <cell r="A28">
            <v>23</v>
          </cell>
        </row>
        <row r="29">
          <cell r="A29">
            <v>24</v>
          </cell>
        </row>
        <row r="30">
          <cell r="A30">
            <v>25</v>
          </cell>
        </row>
        <row r="31">
          <cell r="A31">
            <v>26</v>
          </cell>
        </row>
        <row r="32">
          <cell r="A32">
            <v>27</v>
          </cell>
        </row>
        <row r="33">
          <cell r="A33">
            <v>28</v>
          </cell>
        </row>
        <row r="34">
          <cell r="A34">
            <v>29</v>
          </cell>
        </row>
        <row r="35">
          <cell r="A35">
            <v>30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  <row r="62">
          <cell r="A62">
            <v>57</v>
          </cell>
        </row>
        <row r="63">
          <cell r="A63">
            <v>58</v>
          </cell>
        </row>
        <row r="64">
          <cell r="A64">
            <v>59</v>
          </cell>
        </row>
        <row r="65">
          <cell r="A65">
            <v>60</v>
          </cell>
        </row>
        <row r="66">
          <cell r="A66">
            <v>61</v>
          </cell>
        </row>
        <row r="67">
          <cell r="A67">
            <v>62</v>
          </cell>
        </row>
        <row r="68">
          <cell r="A68">
            <v>63</v>
          </cell>
        </row>
        <row r="69">
          <cell r="A69">
            <v>64</v>
          </cell>
        </row>
        <row r="70">
          <cell r="A70">
            <v>65</v>
          </cell>
        </row>
        <row r="71">
          <cell r="A71">
            <v>66</v>
          </cell>
        </row>
        <row r="72">
          <cell r="A72">
            <v>67</v>
          </cell>
        </row>
        <row r="73">
          <cell r="A73">
            <v>68</v>
          </cell>
        </row>
        <row r="74">
          <cell r="A74">
            <v>69</v>
          </cell>
        </row>
        <row r="75">
          <cell r="A75">
            <v>70</v>
          </cell>
        </row>
        <row r="76">
          <cell r="A76">
            <v>71</v>
          </cell>
        </row>
        <row r="77">
          <cell r="A77">
            <v>72</v>
          </cell>
        </row>
        <row r="78">
          <cell r="A78">
            <v>73</v>
          </cell>
        </row>
        <row r="79">
          <cell r="A79">
            <v>74</v>
          </cell>
        </row>
        <row r="80">
          <cell r="A80">
            <v>75</v>
          </cell>
        </row>
        <row r="81">
          <cell r="A81">
            <v>76</v>
          </cell>
        </row>
        <row r="82">
          <cell r="A82">
            <v>79</v>
          </cell>
        </row>
        <row r="83">
          <cell r="A83">
            <v>83</v>
          </cell>
        </row>
        <row r="84">
          <cell r="A84">
            <v>86</v>
          </cell>
        </row>
        <row r="85">
          <cell r="A85">
            <v>87</v>
          </cell>
        </row>
        <row r="86">
          <cell r="A86">
            <v>89</v>
          </cell>
        </row>
        <row r="87">
          <cell r="A87">
            <v>91</v>
          </cell>
        </row>
        <row r="88">
          <cell r="A88">
            <v>92</v>
          </cell>
        </row>
        <row r="89">
          <cell r="A89">
            <v>77</v>
          </cell>
        </row>
        <row r="90">
          <cell r="A90">
            <v>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31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32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33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3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39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4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42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43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44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45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1"/>
  </sheetPr>
  <dimension ref="A1:AK159"/>
  <sheetViews>
    <sheetView tabSelected="1" zoomScaleNormal="100" zoomScaleSheetLayoutView="100" workbookViewId="0">
      <selection activeCell="N2" sqref="N2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  <col min="257" max="257" width="31" customWidth="1"/>
    <col min="258" max="260" width="8.5703125" customWidth="1"/>
    <col min="261" max="264" width="10.42578125" customWidth="1"/>
    <col min="265" max="268" width="8.28515625" customWidth="1"/>
    <col min="269" max="269" width="13.85546875" customWidth="1"/>
    <col min="270" max="270" width="15" customWidth="1"/>
    <col min="271" max="284" width="5.7109375" customWidth="1"/>
    <col min="285" max="285" width="5.85546875" customWidth="1"/>
    <col min="286" max="289" width="5.7109375" customWidth="1"/>
    <col min="513" max="513" width="31" customWidth="1"/>
    <col min="514" max="516" width="8.5703125" customWidth="1"/>
    <col min="517" max="520" width="10.42578125" customWidth="1"/>
    <col min="521" max="524" width="8.28515625" customWidth="1"/>
    <col min="525" max="525" width="13.85546875" customWidth="1"/>
    <col min="526" max="526" width="15" customWidth="1"/>
    <col min="527" max="540" width="5.7109375" customWidth="1"/>
    <col min="541" max="541" width="5.85546875" customWidth="1"/>
    <col min="542" max="545" width="5.7109375" customWidth="1"/>
    <col min="769" max="769" width="31" customWidth="1"/>
    <col min="770" max="772" width="8.5703125" customWidth="1"/>
    <col min="773" max="776" width="10.42578125" customWidth="1"/>
    <col min="777" max="780" width="8.28515625" customWidth="1"/>
    <col min="781" max="781" width="13.85546875" customWidth="1"/>
    <col min="782" max="782" width="15" customWidth="1"/>
    <col min="783" max="796" width="5.7109375" customWidth="1"/>
    <col min="797" max="797" width="5.85546875" customWidth="1"/>
    <col min="798" max="801" width="5.7109375" customWidth="1"/>
    <col min="1025" max="1025" width="31" customWidth="1"/>
    <col min="1026" max="1028" width="8.5703125" customWidth="1"/>
    <col min="1029" max="1032" width="10.42578125" customWidth="1"/>
    <col min="1033" max="1036" width="8.28515625" customWidth="1"/>
    <col min="1037" max="1037" width="13.85546875" customWidth="1"/>
    <col min="1038" max="1038" width="15" customWidth="1"/>
    <col min="1039" max="1052" width="5.7109375" customWidth="1"/>
    <col min="1053" max="1053" width="5.85546875" customWidth="1"/>
    <col min="1054" max="1057" width="5.7109375" customWidth="1"/>
    <col min="1281" max="1281" width="31" customWidth="1"/>
    <col min="1282" max="1284" width="8.5703125" customWidth="1"/>
    <col min="1285" max="1288" width="10.42578125" customWidth="1"/>
    <col min="1289" max="1292" width="8.28515625" customWidth="1"/>
    <col min="1293" max="1293" width="13.85546875" customWidth="1"/>
    <col min="1294" max="1294" width="15" customWidth="1"/>
    <col min="1295" max="1308" width="5.7109375" customWidth="1"/>
    <col min="1309" max="1309" width="5.85546875" customWidth="1"/>
    <col min="1310" max="1313" width="5.7109375" customWidth="1"/>
    <col min="1537" max="1537" width="31" customWidth="1"/>
    <col min="1538" max="1540" width="8.5703125" customWidth="1"/>
    <col min="1541" max="1544" width="10.42578125" customWidth="1"/>
    <col min="1545" max="1548" width="8.28515625" customWidth="1"/>
    <col min="1549" max="1549" width="13.85546875" customWidth="1"/>
    <col min="1550" max="1550" width="15" customWidth="1"/>
    <col min="1551" max="1564" width="5.7109375" customWidth="1"/>
    <col min="1565" max="1565" width="5.85546875" customWidth="1"/>
    <col min="1566" max="1569" width="5.7109375" customWidth="1"/>
    <col min="1793" max="1793" width="31" customWidth="1"/>
    <col min="1794" max="1796" width="8.5703125" customWidth="1"/>
    <col min="1797" max="1800" width="10.42578125" customWidth="1"/>
    <col min="1801" max="1804" width="8.28515625" customWidth="1"/>
    <col min="1805" max="1805" width="13.85546875" customWidth="1"/>
    <col min="1806" max="1806" width="15" customWidth="1"/>
    <col min="1807" max="1820" width="5.7109375" customWidth="1"/>
    <col min="1821" max="1821" width="5.85546875" customWidth="1"/>
    <col min="1822" max="1825" width="5.7109375" customWidth="1"/>
    <col min="2049" max="2049" width="31" customWidth="1"/>
    <col min="2050" max="2052" width="8.5703125" customWidth="1"/>
    <col min="2053" max="2056" width="10.42578125" customWidth="1"/>
    <col min="2057" max="2060" width="8.28515625" customWidth="1"/>
    <col min="2061" max="2061" width="13.85546875" customWidth="1"/>
    <col min="2062" max="2062" width="15" customWidth="1"/>
    <col min="2063" max="2076" width="5.7109375" customWidth="1"/>
    <col min="2077" max="2077" width="5.85546875" customWidth="1"/>
    <col min="2078" max="2081" width="5.7109375" customWidth="1"/>
    <col min="2305" max="2305" width="31" customWidth="1"/>
    <col min="2306" max="2308" width="8.5703125" customWidth="1"/>
    <col min="2309" max="2312" width="10.42578125" customWidth="1"/>
    <col min="2313" max="2316" width="8.28515625" customWidth="1"/>
    <col min="2317" max="2317" width="13.85546875" customWidth="1"/>
    <col min="2318" max="2318" width="15" customWidth="1"/>
    <col min="2319" max="2332" width="5.7109375" customWidth="1"/>
    <col min="2333" max="2333" width="5.85546875" customWidth="1"/>
    <col min="2334" max="2337" width="5.7109375" customWidth="1"/>
    <col min="2561" max="2561" width="31" customWidth="1"/>
    <col min="2562" max="2564" width="8.5703125" customWidth="1"/>
    <col min="2565" max="2568" width="10.42578125" customWidth="1"/>
    <col min="2569" max="2572" width="8.28515625" customWidth="1"/>
    <col min="2573" max="2573" width="13.85546875" customWidth="1"/>
    <col min="2574" max="2574" width="15" customWidth="1"/>
    <col min="2575" max="2588" width="5.7109375" customWidth="1"/>
    <col min="2589" max="2589" width="5.85546875" customWidth="1"/>
    <col min="2590" max="2593" width="5.7109375" customWidth="1"/>
    <col min="2817" max="2817" width="31" customWidth="1"/>
    <col min="2818" max="2820" width="8.5703125" customWidth="1"/>
    <col min="2821" max="2824" width="10.42578125" customWidth="1"/>
    <col min="2825" max="2828" width="8.28515625" customWidth="1"/>
    <col min="2829" max="2829" width="13.85546875" customWidth="1"/>
    <col min="2830" max="2830" width="15" customWidth="1"/>
    <col min="2831" max="2844" width="5.7109375" customWidth="1"/>
    <col min="2845" max="2845" width="5.85546875" customWidth="1"/>
    <col min="2846" max="2849" width="5.7109375" customWidth="1"/>
    <col min="3073" max="3073" width="31" customWidth="1"/>
    <col min="3074" max="3076" width="8.5703125" customWidth="1"/>
    <col min="3077" max="3080" width="10.42578125" customWidth="1"/>
    <col min="3081" max="3084" width="8.28515625" customWidth="1"/>
    <col min="3085" max="3085" width="13.85546875" customWidth="1"/>
    <col min="3086" max="3086" width="15" customWidth="1"/>
    <col min="3087" max="3100" width="5.7109375" customWidth="1"/>
    <col min="3101" max="3101" width="5.85546875" customWidth="1"/>
    <col min="3102" max="3105" width="5.7109375" customWidth="1"/>
    <col min="3329" max="3329" width="31" customWidth="1"/>
    <col min="3330" max="3332" width="8.5703125" customWidth="1"/>
    <col min="3333" max="3336" width="10.42578125" customWidth="1"/>
    <col min="3337" max="3340" width="8.28515625" customWidth="1"/>
    <col min="3341" max="3341" width="13.85546875" customWidth="1"/>
    <col min="3342" max="3342" width="15" customWidth="1"/>
    <col min="3343" max="3356" width="5.7109375" customWidth="1"/>
    <col min="3357" max="3357" width="5.85546875" customWidth="1"/>
    <col min="3358" max="3361" width="5.7109375" customWidth="1"/>
    <col min="3585" max="3585" width="31" customWidth="1"/>
    <col min="3586" max="3588" width="8.5703125" customWidth="1"/>
    <col min="3589" max="3592" width="10.42578125" customWidth="1"/>
    <col min="3593" max="3596" width="8.28515625" customWidth="1"/>
    <col min="3597" max="3597" width="13.85546875" customWidth="1"/>
    <col min="3598" max="3598" width="15" customWidth="1"/>
    <col min="3599" max="3612" width="5.7109375" customWidth="1"/>
    <col min="3613" max="3613" width="5.85546875" customWidth="1"/>
    <col min="3614" max="3617" width="5.7109375" customWidth="1"/>
    <col min="3841" max="3841" width="31" customWidth="1"/>
    <col min="3842" max="3844" width="8.5703125" customWidth="1"/>
    <col min="3845" max="3848" width="10.42578125" customWidth="1"/>
    <col min="3849" max="3852" width="8.28515625" customWidth="1"/>
    <col min="3853" max="3853" width="13.85546875" customWidth="1"/>
    <col min="3854" max="3854" width="15" customWidth="1"/>
    <col min="3855" max="3868" width="5.7109375" customWidth="1"/>
    <col min="3869" max="3869" width="5.85546875" customWidth="1"/>
    <col min="3870" max="3873" width="5.7109375" customWidth="1"/>
    <col min="4097" max="4097" width="31" customWidth="1"/>
    <col min="4098" max="4100" width="8.5703125" customWidth="1"/>
    <col min="4101" max="4104" width="10.42578125" customWidth="1"/>
    <col min="4105" max="4108" width="8.28515625" customWidth="1"/>
    <col min="4109" max="4109" width="13.85546875" customWidth="1"/>
    <col min="4110" max="4110" width="15" customWidth="1"/>
    <col min="4111" max="4124" width="5.7109375" customWidth="1"/>
    <col min="4125" max="4125" width="5.85546875" customWidth="1"/>
    <col min="4126" max="4129" width="5.7109375" customWidth="1"/>
    <col min="4353" max="4353" width="31" customWidth="1"/>
    <col min="4354" max="4356" width="8.5703125" customWidth="1"/>
    <col min="4357" max="4360" width="10.42578125" customWidth="1"/>
    <col min="4361" max="4364" width="8.28515625" customWidth="1"/>
    <col min="4365" max="4365" width="13.85546875" customWidth="1"/>
    <col min="4366" max="4366" width="15" customWidth="1"/>
    <col min="4367" max="4380" width="5.7109375" customWidth="1"/>
    <col min="4381" max="4381" width="5.85546875" customWidth="1"/>
    <col min="4382" max="4385" width="5.7109375" customWidth="1"/>
    <col min="4609" max="4609" width="31" customWidth="1"/>
    <col min="4610" max="4612" width="8.5703125" customWidth="1"/>
    <col min="4613" max="4616" width="10.42578125" customWidth="1"/>
    <col min="4617" max="4620" width="8.28515625" customWidth="1"/>
    <col min="4621" max="4621" width="13.85546875" customWidth="1"/>
    <col min="4622" max="4622" width="15" customWidth="1"/>
    <col min="4623" max="4636" width="5.7109375" customWidth="1"/>
    <col min="4637" max="4637" width="5.85546875" customWidth="1"/>
    <col min="4638" max="4641" width="5.7109375" customWidth="1"/>
    <col min="4865" max="4865" width="31" customWidth="1"/>
    <col min="4866" max="4868" width="8.5703125" customWidth="1"/>
    <col min="4869" max="4872" width="10.42578125" customWidth="1"/>
    <col min="4873" max="4876" width="8.28515625" customWidth="1"/>
    <col min="4877" max="4877" width="13.85546875" customWidth="1"/>
    <col min="4878" max="4878" width="15" customWidth="1"/>
    <col min="4879" max="4892" width="5.7109375" customWidth="1"/>
    <col min="4893" max="4893" width="5.85546875" customWidth="1"/>
    <col min="4894" max="4897" width="5.7109375" customWidth="1"/>
    <col min="5121" max="5121" width="31" customWidth="1"/>
    <col min="5122" max="5124" width="8.5703125" customWidth="1"/>
    <col min="5125" max="5128" width="10.42578125" customWidth="1"/>
    <col min="5129" max="5132" width="8.28515625" customWidth="1"/>
    <col min="5133" max="5133" width="13.85546875" customWidth="1"/>
    <col min="5134" max="5134" width="15" customWidth="1"/>
    <col min="5135" max="5148" width="5.7109375" customWidth="1"/>
    <col min="5149" max="5149" width="5.85546875" customWidth="1"/>
    <col min="5150" max="5153" width="5.7109375" customWidth="1"/>
    <col min="5377" max="5377" width="31" customWidth="1"/>
    <col min="5378" max="5380" width="8.5703125" customWidth="1"/>
    <col min="5381" max="5384" width="10.42578125" customWidth="1"/>
    <col min="5385" max="5388" width="8.28515625" customWidth="1"/>
    <col min="5389" max="5389" width="13.85546875" customWidth="1"/>
    <col min="5390" max="5390" width="15" customWidth="1"/>
    <col min="5391" max="5404" width="5.7109375" customWidth="1"/>
    <col min="5405" max="5405" width="5.85546875" customWidth="1"/>
    <col min="5406" max="5409" width="5.7109375" customWidth="1"/>
    <col min="5633" max="5633" width="31" customWidth="1"/>
    <col min="5634" max="5636" width="8.5703125" customWidth="1"/>
    <col min="5637" max="5640" width="10.42578125" customWidth="1"/>
    <col min="5641" max="5644" width="8.28515625" customWidth="1"/>
    <col min="5645" max="5645" width="13.85546875" customWidth="1"/>
    <col min="5646" max="5646" width="15" customWidth="1"/>
    <col min="5647" max="5660" width="5.7109375" customWidth="1"/>
    <col min="5661" max="5661" width="5.85546875" customWidth="1"/>
    <col min="5662" max="5665" width="5.7109375" customWidth="1"/>
    <col min="5889" max="5889" width="31" customWidth="1"/>
    <col min="5890" max="5892" width="8.5703125" customWidth="1"/>
    <col min="5893" max="5896" width="10.42578125" customWidth="1"/>
    <col min="5897" max="5900" width="8.28515625" customWidth="1"/>
    <col min="5901" max="5901" width="13.85546875" customWidth="1"/>
    <col min="5902" max="5902" width="15" customWidth="1"/>
    <col min="5903" max="5916" width="5.7109375" customWidth="1"/>
    <col min="5917" max="5917" width="5.85546875" customWidth="1"/>
    <col min="5918" max="5921" width="5.7109375" customWidth="1"/>
    <col min="6145" max="6145" width="31" customWidth="1"/>
    <col min="6146" max="6148" width="8.5703125" customWidth="1"/>
    <col min="6149" max="6152" width="10.42578125" customWidth="1"/>
    <col min="6153" max="6156" width="8.28515625" customWidth="1"/>
    <col min="6157" max="6157" width="13.85546875" customWidth="1"/>
    <col min="6158" max="6158" width="15" customWidth="1"/>
    <col min="6159" max="6172" width="5.7109375" customWidth="1"/>
    <col min="6173" max="6173" width="5.85546875" customWidth="1"/>
    <col min="6174" max="6177" width="5.7109375" customWidth="1"/>
    <col min="6401" max="6401" width="31" customWidth="1"/>
    <col min="6402" max="6404" width="8.5703125" customWidth="1"/>
    <col min="6405" max="6408" width="10.42578125" customWidth="1"/>
    <col min="6409" max="6412" width="8.28515625" customWidth="1"/>
    <col min="6413" max="6413" width="13.85546875" customWidth="1"/>
    <col min="6414" max="6414" width="15" customWidth="1"/>
    <col min="6415" max="6428" width="5.7109375" customWidth="1"/>
    <col min="6429" max="6429" width="5.85546875" customWidth="1"/>
    <col min="6430" max="6433" width="5.7109375" customWidth="1"/>
    <col min="6657" max="6657" width="31" customWidth="1"/>
    <col min="6658" max="6660" width="8.5703125" customWidth="1"/>
    <col min="6661" max="6664" width="10.42578125" customWidth="1"/>
    <col min="6665" max="6668" width="8.28515625" customWidth="1"/>
    <col min="6669" max="6669" width="13.85546875" customWidth="1"/>
    <col min="6670" max="6670" width="15" customWidth="1"/>
    <col min="6671" max="6684" width="5.7109375" customWidth="1"/>
    <col min="6685" max="6685" width="5.85546875" customWidth="1"/>
    <col min="6686" max="6689" width="5.7109375" customWidth="1"/>
    <col min="6913" max="6913" width="31" customWidth="1"/>
    <col min="6914" max="6916" width="8.5703125" customWidth="1"/>
    <col min="6917" max="6920" width="10.42578125" customWidth="1"/>
    <col min="6921" max="6924" width="8.28515625" customWidth="1"/>
    <col min="6925" max="6925" width="13.85546875" customWidth="1"/>
    <col min="6926" max="6926" width="15" customWidth="1"/>
    <col min="6927" max="6940" width="5.7109375" customWidth="1"/>
    <col min="6941" max="6941" width="5.85546875" customWidth="1"/>
    <col min="6942" max="6945" width="5.7109375" customWidth="1"/>
    <col min="7169" max="7169" width="31" customWidth="1"/>
    <col min="7170" max="7172" width="8.5703125" customWidth="1"/>
    <col min="7173" max="7176" width="10.42578125" customWidth="1"/>
    <col min="7177" max="7180" width="8.28515625" customWidth="1"/>
    <col min="7181" max="7181" width="13.85546875" customWidth="1"/>
    <col min="7182" max="7182" width="15" customWidth="1"/>
    <col min="7183" max="7196" width="5.7109375" customWidth="1"/>
    <col min="7197" max="7197" width="5.85546875" customWidth="1"/>
    <col min="7198" max="7201" width="5.7109375" customWidth="1"/>
    <col min="7425" max="7425" width="31" customWidth="1"/>
    <col min="7426" max="7428" width="8.5703125" customWidth="1"/>
    <col min="7429" max="7432" width="10.42578125" customWidth="1"/>
    <col min="7433" max="7436" width="8.28515625" customWidth="1"/>
    <col min="7437" max="7437" width="13.85546875" customWidth="1"/>
    <col min="7438" max="7438" width="15" customWidth="1"/>
    <col min="7439" max="7452" width="5.7109375" customWidth="1"/>
    <col min="7453" max="7453" width="5.85546875" customWidth="1"/>
    <col min="7454" max="7457" width="5.7109375" customWidth="1"/>
    <col min="7681" max="7681" width="31" customWidth="1"/>
    <col min="7682" max="7684" width="8.5703125" customWidth="1"/>
    <col min="7685" max="7688" width="10.42578125" customWidth="1"/>
    <col min="7689" max="7692" width="8.28515625" customWidth="1"/>
    <col min="7693" max="7693" width="13.85546875" customWidth="1"/>
    <col min="7694" max="7694" width="15" customWidth="1"/>
    <col min="7695" max="7708" width="5.7109375" customWidth="1"/>
    <col min="7709" max="7709" width="5.85546875" customWidth="1"/>
    <col min="7710" max="7713" width="5.7109375" customWidth="1"/>
    <col min="7937" max="7937" width="31" customWidth="1"/>
    <col min="7938" max="7940" width="8.5703125" customWidth="1"/>
    <col min="7941" max="7944" width="10.42578125" customWidth="1"/>
    <col min="7945" max="7948" width="8.28515625" customWidth="1"/>
    <col min="7949" max="7949" width="13.85546875" customWidth="1"/>
    <col min="7950" max="7950" width="15" customWidth="1"/>
    <col min="7951" max="7964" width="5.7109375" customWidth="1"/>
    <col min="7965" max="7965" width="5.85546875" customWidth="1"/>
    <col min="7966" max="7969" width="5.7109375" customWidth="1"/>
    <col min="8193" max="8193" width="31" customWidth="1"/>
    <col min="8194" max="8196" width="8.5703125" customWidth="1"/>
    <col min="8197" max="8200" width="10.42578125" customWidth="1"/>
    <col min="8201" max="8204" width="8.28515625" customWidth="1"/>
    <col min="8205" max="8205" width="13.85546875" customWidth="1"/>
    <col min="8206" max="8206" width="15" customWidth="1"/>
    <col min="8207" max="8220" width="5.7109375" customWidth="1"/>
    <col min="8221" max="8221" width="5.85546875" customWidth="1"/>
    <col min="8222" max="8225" width="5.7109375" customWidth="1"/>
    <col min="8449" max="8449" width="31" customWidth="1"/>
    <col min="8450" max="8452" width="8.5703125" customWidth="1"/>
    <col min="8453" max="8456" width="10.42578125" customWidth="1"/>
    <col min="8457" max="8460" width="8.28515625" customWidth="1"/>
    <col min="8461" max="8461" width="13.85546875" customWidth="1"/>
    <col min="8462" max="8462" width="15" customWidth="1"/>
    <col min="8463" max="8476" width="5.7109375" customWidth="1"/>
    <col min="8477" max="8477" width="5.85546875" customWidth="1"/>
    <col min="8478" max="8481" width="5.7109375" customWidth="1"/>
    <col min="8705" max="8705" width="31" customWidth="1"/>
    <col min="8706" max="8708" width="8.5703125" customWidth="1"/>
    <col min="8709" max="8712" width="10.42578125" customWidth="1"/>
    <col min="8713" max="8716" width="8.28515625" customWidth="1"/>
    <col min="8717" max="8717" width="13.85546875" customWidth="1"/>
    <col min="8718" max="8718" width="15" customWidth="1"/>
    <col min="8719" max="8732" width="5.7109375" customWidth="1"/>
    <col min="8733" max="8733" width="5.85546875" customWidth="1"/>
    <col min="8734" max="8737" width="5.7109375" customWidth="1"/>
    <col min="8961" max="8961" width="31" customWidth="1"/>
    <col min="8962" max="8964" width="8.5703125" customWidth="1"/>
    <col min="8965" max="8968" width="10.42578125" customWidth="1"/>
    <col min="8969" max="8972" width="8.28515625" customWidth="1"/>
    <col min="8973" max="8973" width="13.85546875" customWidth="1"/>
    <col min="8974" max="8974" width="15" customWidth="1"/>
    <col min="8975" max="8988" width="5.7109375" customWidth="1"/>
    <col min="8989" max="8989" width="5.85546875" customWidth="1"/>
    <col min="8990" max="8993" width="5.7109375" customWidth="1"/>
    <col min="9217" max="9217" width="31" customWidth="1"/>
    <col min="9218" max="9220" width="8.5703125" customWidth="1"/>
    <col min="9221" max="9224" width="10.42578125" customWidth="1"/>
    <col min="9225" max="9228" width="8.28515625" customWidth="1"/>
    <col min="9229" max="9229" width="13.85546875" customWidth="1"/>
    <col min="9230" max="9230" width="15" customWidth="1"/>
    <col min="9231" max="9244" width="5.7109375" customWidth="1"/>
    <col min="9245" max="9245" width="5.85546875" customWidth="1"/>
    <col min="9246" max="9249" width="5.7109375" customWidth="1"/>
    <col min="9473" max="9473" width="31" customWidth="1"/>
    <col min="9474" max="9476" width="8.5703125" customWidth="1"/>
    <col min="9477" max="9480" width="10.42578125" customWidth="1"/>
    <col min="9481" max="9484" width="8.28515625" customWidth="1"/>
    <col min="9485" max="9485" width="13.85546875" customWidth="1"/>
    <col min="9486" max="9486" width="15" customWidth="1"/>
    <col min="9487" max="9500" width="5.7109375" customWidth="1"/>
    <col min="9501" max="9501" width="5.85546875" customWidth="1"/>
    <col min="9502" max="9505" width="5.7109375" customWidth="1"/>
    <col min="9729" max="9729" width="31" customWidth="1"/>
    <col min="9730" max="9732" width="8.5703125" customWidth="1"/>
    <col min="9733" max="9736" width="10.42578125" customWidth="1"/>
    <col min="9737" max="9740" width="8.28515625" customWidth="1"/>
    <col min="9741" max="9741" width="13.85546875" customWidth="1"/>
    <col min="9742" max="9742" width="15" customWidth="1"/>
    <col min="9743" max="9756" width="5.7109375" customWidth="1"/>
    <col min="9757" max="9757" width="5.85546875" customWidth="1"/>
    <col min="9758" max="9761" width="5.7109375" customWidth="1"/>
    <col min="9985" max="9985" width="31" customWidth="1"/>
    <col min="9986" max="9988" width="8.5703125" customWidth="1"/>
    <col min="9989" max="9992" width="10.42578125" customWidth="1"/>
    <col min="9993" max="9996" width="8.28515625" customWidth="1"/>
    <col min="9997" max="9997" width="13.85546875" customWidth="1"/>
    <col min="9998" max="9998" width="15" customWidth="1"/>
    <col min="9999" max="10012" width="5.7109375" customWidth="1"/>
    <col min="10013" max="10013" width="5.85546875" customWidth="1"/>
    <col min="10014" max="10017" width="5.7109375" customWidth="1"/>
    <col min="10241" max="10241" width="31" customWidth="1"/>
    <col min="10242" max="10244" width="8.5703125" customWidth="1"/>
    <col min="10245" max="10248" width="10.42578125" customWidth="1"/>
    <col min="10249" max="10252" width="8.28515625" customWidth="1"/>
    <col min="10253" max="10253" width="13.85546875" customWidth="1"/>
    <col min="10254" max="10254" width="15" customWidth="1"/>
    <col min="10255" max="10268" width="5.7109375" customWidth="1"/>
    <col min="10269" max="10269" width="5.85546875" customWidth="1"/>
    <col min="10270" max="10273" width="5.7109375" customWidth="1"/>
    <col min="10497" max="10497" width="31" customWidth="1"/>
    <col min="10498" max="10500" width="8.5703125" customWidth="1"/>
    <col min="10501" max="10504" width="10.42578125" customWidth="1"/>
    <col min="10505" max="10508" width="8.28515625" customWidth="1"/>
    <col min="10509" max="10509" width="13.85546875" customWidth="1"/>
    <col min="10510" max="10510" width="15" customWidth="1"/>
    <col min="10511" max="10524" width="5.7109375" customWidth="1"/>
    <col min="10525" max="10525" width="5.85546875" customWidth="1"/>
    <col min="10526" max="10529" width="5.7109375" customWidth="1"/>
    <col min="10753" max="10753" width="31" customWidth="1"/>
    <col min="10754" max="10756" width="8.5703125" customWidth="1"/>
    <col min="10757" max="10760" width="10.42578125" customWidth="1"/>
    <col min="10761" max="10764" width="8.28515625" customWidth="1"/>
    <col min="10765" max="10765" width="13.85546875" customWidth="1"/>
    <col min="10766" max="10766" width="15" customWidth="1"/>
    <col min="10767" max="10780" width="5.7109375" customWidth="1"/>
    <col min="10781" max="10781" width="5.85546875" customWidth="1"/>
    <col min="10782" max="10785" width="5.7109375" customWidth="1"/>
    <col min="11009" max="11009" width="31" customWidth="1"/>
    <col min="11010" max="11012" width="8.5703125" customWidth="1"/>
    <col min="11013" max="11016" width="10.42578125" customWidth="1"/>
    <col min="11017" max="11020" width="8.28515625" customWidth="1"/>
    <col min="11021" max="11021" width="13.85546875" customWidth="1"/>
    <col min="11022" max="11022" width="15" customWidth="1"/>
    <col min="11023" max="11036" width="5.7109375" customWidth="1"/>
    <col min="11037" max="11037" width="5.85546875" customWidth="1"/>
    <col min="11038" max="11041" width="5.7109375" customWidth="1"/>
    <col min="11265" max="11265" width="31" customWidth="1"/>
    <col min="11266" max="11268" width="8.5703125" customWidth="1"/>
    <col min="11269" max="11272" width="10.42578125" customWidth="1"/>
    <col min="11273" max="11276" width="8.28515625" customWidth="1"/>
    <col min="11277" max="11277" width="13.85546875" customWidth="1"/>
    <col min="11278" max="11278" width="15" customWidth="1"/>
    <col min="11279" max="11292" width="5.7109375" customWidth="1"/>
    <col min="11293" max="11293" width="5.85546875" customWidth="1"/>
    <col min="11294" max="11297" width="5.7109375" customWidth="1"/>
    <col min="11521" max="11521" width="31" customWidth="1"/>
    <col min="11522" max="11524" width="8.5703125" customWidth="1"/>
    <col min="11525" max="11528" width="10.42578125" customWidth="1"/>
    <col min="11529" max="11532" width="8.28515625" customWidth="1"/>
    <col min="11533" max="11533" width="13.85546875" customWidth="1"/>
    <col min="11534" max="11534" width="15" customWidth="1"/>
    <col min="11535" max="11548" width="5.7109375" customWidth="1"/>
    <col min="11549" max="11549" width="5.85546875" customWidth="1"/>
    <col min="11550" max="11553" width="5.7109375" customWidth="1"/>
    <col min="11777" max="11777" width="31" customWidth="1"/>
    <col min="11778" max="11780" width="8.5703125" customWidth="1"/>
    <col min="11781" max="11784" width="10.42578125" customWidth="1"/>
    <col min="11785" max="11788" width="8.28515625" customWidth="1"/>
    <col min="11789" max="11789" width="13.85546875" customWidth="1"/>
    <col min="11790" max="11790" width="15" customWidth="1"/>
    <col min="11791" max="11804" width="5.7109375" customWidth="1"/>
    <col min="11805" max="11805" width="5.85546875" customWidth="1"/>
    <col min="11806" max="11809" width="5.7109375" customWidth="1"/>
    <col min="12033" max="12033" width="31" customWidth="1"/>
    <col min="12034" max="12036" width="8.5703125" customWidth="1"/>
    <col min="12037" max="12040" width="10.42578125" customWidth="1"/>
    <col min="12041" max="12044" width="8.28515625" customWidth="1"/>
    <col min="12045" max="12045" width="13.85546875" customWidth="1"/>
    <col min="12046" max="12046" width="15" customWidth="1"/>
    <col min="12047" max="12060" width="5.7109375" customWidth="1"/>
    <col min="12061" max="12061" width="5.85546875" customWidth="1"/>
    <col min="12062" max="12065" width="5.7109375" customWidth="1"/>
    <col min="12289" max="12289" width="31" customWidth="1"/>
    <col min="12290" max="12292" width="8.5703125" customWidth="1"/>
    <col min="12293" max="12296" width="10.42578125" customWidth="1"/>
    <col min="12297" max="12300" width="8.28515625" customWidth="1"/>
    <col min="12301" max="12301" width="13.85546875" customWidth="1"/>
    <col min="12302" max="12302" width="15" customWidth="1"/>
    <col min="12303" max="12316" width="5.7109375" customWidth="1"/>
    <col min="12317" max="12317" width="5.85546875" customWidth="1"/>
    <col min="12318" max="12321" width="5.7109375" customWidth="1"/>
    <col min="12545" max="12545" width="31" customWidth="1"/>
    <col min="12546" max="12548" width="8.5703125" customWidth="1"/>
    <col min="12549" max="12552" width="10.42578125" customWidth="1"/>
    <col min="12553" max="12556" width="8.28515625" customWidth="1"/>
    <col min="12557" max="12557" width="13.85546875" customWidth="1"/>
    <col min="12558" max="12558" width="15" customWidth="1"/>
    <col min="12559" max="12572" width="5.7109375" customWidth="1"/>
    <col min="12573" max="12573" width="5.85546875" customWidth="1"/>
    <col min="12574" max="12577" width="5.7109375" customWidth="1"/>
    <col min="12801" max="12801" width="31" customWidth="1"/>
    <col min="12802" max="12804" width="8.5703125" customWidth="1"/>
    <col min="12805" max="12808" width="10.42578125" customWidth="1"/>
    <col min="12809" max="12812" width="8.28515625" customWidth="1"/>
    <col min="12813" max="12813" width="13.85546875" customWidth="1"/>
    <col min="12814" max="12814" width="15" customWidth="1"/>
    <col min="12815" max="12828" width="5.7109375" customWidth="1"/>
    <col min="12829" max="12829" width="5.85546875" customWidth="1"/>
    <col min="12830" max="12833" width="5.7109375" customWidth="1"/>
    <col min="13057" max="13057" width="31" customWidth="1"/>
    <col min="13058" max="13060" width="8.5703125" customWidth="1"/>
    <col min="13061" max="13064" width="10.42578125" customWidth="1"/>
    <col min="13065" max="13068" width="8.28515625" customWidth="1"/>
    <col min="13069" max="13069" width="13.85546875" customWidth="1"/>
    <col min="13070" max="13070" width="15" customWidth="1"/>
    <col min="13071" max="13084" width="5.7109375" customWidth="1"/>
    <col min="13085" max="13085" width="5.85546875" customWidth="1"/>
    <col min="13086" max="13089" width="5.7109375" customWidth="1"/>
    <col min="13313" max="13313" width="31" customWidth="1"/>
    <col min="13314" max="13316" width="8.5703125" customWidth="1"/>
    <col min="13317" max="13320" width="10.42578125" customWidth="1"/>
    <col min="13321" max="13324" width="8.28515625" customWidth="1"/>
    <col min="13325" max="13325" width="13.85546875" customWidth="1"/>
    <col min="13326" max="13326" width="15" customWidth="1"/>
    <col min="13327" max="13340" width="5.7109375" customWidth="1"/>
    <col min="13341" max="13341" width="5.85546875" customWidth="1"/>
    <col min="13342" max="13345" width="5.7109375" customWidth="1"/>
    <col min="13569" max="13569" width="31" customWidth="1"/>
    <col min="13570" max="13572" width="8.5703125" customWidth="1"/>
    <col min="13573" max="13576" width="10.42578125" customWidth="1"/>
    <col min="13577" max="13580" width="8.28515625" customWidth="1"/>
    <col min="13581" max="13581" width="13.85546875" customWidth="1"/>
    <col min="13582" max="13582" width="15" customWidth="1"/>
    <col min="13583" max="13596" width="5.7109375" customWidth="1"/>
    <col min="13597" max="13597" width="5.85546875" customWidth="1"/>
    <col min="13598" max="13601" width="5.7109375" customWidth="1"/>
    <col min="13825" max="13825" width="31" customWidth="1"/>
    <col min="13826" max="13828" width="8.5703125" customWidth="1"/>
    <col min="13829" max="13832" width="10.42578125" customWidth="1"/>
    <col min="13833" max="13836" width="8.28515625" customWidth="1"/>
    <col min="13837" max="13837" width="13.85546875" customWidth="1"/>
    <col min="13838" max="13838" width="15" customWidth="1"/>
    <col min="13839" max="13852" width="5.7109375" customWidth="1"/>
    <col min="13853" max="13853" width="5.85546875" customWidth="1"/>
    <col min="13854" max="13857" width="5.7109375" customWidth="1"/>
    <col min="14081" max="14081" width="31" customWidth="1"/>
    <col min="14082" max="14084" width="8.5703125" customWidth="1"/>
    <col min="14085" max="14088" width="10.42578125" customWidth="1"/>
    <col min="14089" max="14092" width="8.28515625" customWidth="1"/>
    <col min="14093" max="14093" width="13.85546875" customWidth="1"/>
    <col min="14094" max="14094" width="15" customWidth="1"/>
    <col min="14095" max="14108" width="5.7109375" customWidth="1"/>
    <col min="14109" max="14109" width="5.85546875" customWidth="1"/>
    <col min="14110" max="14113" width="5.7109375" customWidth="1"/>
    <col min="14337" max="14337" width="31" customWidth="1"/>
    <col min="14338" max="14340" width="8.5703125" customWidth="1"/>
    <col min="14341" max="14344" width="10.42578125" customWidth="1"/>
    <col min="14345" max="14348" width="8.28515625" customWidth="1"/>
    <col min="14349" max="14349" width="13.85546875" customWidth="1"/>
    <col min="14350" max="14350" width="15" customWidth="1"/>
    <col min="14351" max="14364" width="5.7109375" customWidth="1"/>
    <col min="14365" max="14365" width="5.85546875" customWidth="1"/>
    <col min="14366" max="14369" width="5.7109375" customWidth="1"/>
    <col min="14593" max="14593" width="31" customWidth="1"/>
    <col min="14594" max="14596" width="8.5703125" customWidth="1"/>
    <col min="14597" max="14600" width="10.42578125" customWidth="1"/>
    <col min="14601" max="14604" width="8.28515625" customWidth="1"/>
    <col min="14605" max="14605" width="13.85546875" customWidth="1"/>
    <col min="14606" max="14606" width="15" customWidth="1"/>
    <col min="14607" max="14620" width="5.7109375" customWidth="1"/>
    <col min="14621" max="14621" width="5.85546875" customWidth="1"/>
    <col min="14622" max="14625" width="5.7109375" customWidth="1"/>
    <col min="14849" max="14849" width="31" customWidth="1"/>
    <col min="14850" max="14852" width="8.5703125" customWidth="1"/>
    <col min="14853" max="14856" width="10.42578125" customWidth="1"/>
    <col min="14857" max="14860" width="8.28515625" customWidth="1"/>
    <col min="14861" max="14861" width="13.85546875" customWidth="1"/>
    <col min="14862" max="14862" width="15" customWidth="1"/>
    <col min="14863" max="14876" width="5.7109375" customWidth="1"/>
    <col min="14877" max="14877" width="5.85546875" customWidth="1"/>
    <col min="14878" max="14881" width="5.7109375" customWidth="1"/>
    <col min="15105" max="15105" width="31" customWidth="1"/>
    <col min="15106" max="15108" width="8.5703125" customWidth="1"/>
    <col min="15109" max="15112" width="10.42578125" customWidth="1"/>
    <col min="15113" max="15116" width="8.28515625" customWidth="1"/>
    <col min="15117" max="15117" width="13.85546875" customWidth="1"/>
    <col min="15118" max="15118" width="15" customWidth="1"/>
    <col min="15119" max="15132" width="5.7109375" customWidth="1"/>
    <col min="15133" max="15133" width="5.85546875" customWidth="1"/>
    <col min="15134" max="15137" width="5.7109375" customWidth="1"/>
    <col min="15361" max="15361" width="31" customWidth="1"/>
    <col min="15362" max="15364" width="8.5703125" customWidth="1"/>
    <col min="15365" max="15368" width="10.42578125" customWidth="1"/>
    <col min="15369" max="15372" width="8.28515625" customWidth="1"/>
    <col min="15373" max="15373" width="13.85546875" customWidth="1"/>
    <col min="15374" max="15374" width="15" customWidth="1"/>
    <col min="15375" max="15388" width="5.7109375" customWidth="1"/>
    <col min="15389" max="15389" width="5.85546875" customWidth="1"/>
    <col min="15390" max="15393" width="5.7109375" customWidth="1"/>
    <col min="15617" max="15617" width="31" customWidth="1"/>
    <col min="15618" max="15620" width="8.5703125" customWidth="1"/>
    <col min="15621" max="15624" width="10.42578125" customWidth="1"/>
    <col min="15625" max="15628" width="8.28515625" customWidth="1"/>
    <col min="15629" max="15629" width="13.85546875" customWidth="1"/>
    <col min="15630" max="15630" width="15" customWidth="1"/>
    <col min="15631" max="15644" width="5.7109375" customWidth="1"/>
    <col min="15645" max="15645" width="5.85546875" customWidth="1"/>
    <col min="15646" max="15649" width="5.7109375" customWidth="1"/>
    <col min="15873" max="15873" width="31" customWidth="1"/>
    <col min="15874" max="15876" width="8.5703125" customWidth="1"/>
    <col min="15877" max="15880" width="10.42578125" customWidth="1"/>
    <col min="15881" max="15884" width="8.28515625" customWidth="1"/>
    <col min="15885" max="15885" width="13.85546875" customWidth="1"/>
    <col min="15886" max="15886" width="15" customWidth="1"/>
    <col min="15887" max="15900" width="5.7109375" customWidth="1"/>
    <col min="15901" max="15901" width="5.85546875" customWidth="1"/>
    <col min="15902" max="15905" width="5.7109375" customWidth="1"/>
    <col min="16129" max="16129" width="31" customWidth="1"/>
    <col min="16130" max="16132" width="8.5703125" customWidth="1"/>
    <col min="16133" max="16136" width="10.42578125" customWidth="1"/>
    <col min="16137" max="16140" width="8.28515625" customWidth="1"/>
    <col min="16141" max="16141" width="13.85546875" customWidth="1"/>
    <col min="16142" max="16142" width="15" customWidth="1"/>
    <col min="16143" max="16156" width="5.7109375" customWidth="1"/>
    <col min="16157" max="16157" width="5.85546875" customWidth="1"/>
    <col min="16158" max="16161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MATCH(N2,[1]Лист1!A1:A90,0)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8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 t="e">
        <f ca="1">E9+G9+I9+K9+M9</f>
        <v>#N/A</v>
      </c>
      <c r="D9" s="12">
        <f>F9+H9+J9+L9+N9</f>
        <v>46</v>
      </c>
      <c r="E9" s="36" t="e">
        <f ca="1">SUM(НАЧАЛО:КОНЕЦ!E9)</f>
        <v>#N/A</v>
      </c>
      <c r="F9" s="36">
        <f>SUM(НАЧАЛО:КОНЕЦ!F9)</f>
        <v>7</v>
      </c>
      <c r="G9" s="36" t="e">
        <f ca="1">SUM(НАЧАЛО:КОНЕЦ!G9)</f>
        <v>#N/A</v>
      </c>
      <c r="H9" s="36">
        <f>SUM(НАЧАЛО:КОНЕЦ!H9)</f>
        <v>0</v>
      </c>
      <c r="I9" s="36" t="e">
        <f ca="1">SUM(НАЧАЛО:КОНЕЦ!I9)</f>
        <v>#N/A</v>
      </c>
      <c r="J9" s="36">
        <f>SUM(НАЧАЛО:КОНЕЦ!J9)</f>
        <v>0</v>
      </c>
      <c r="K9" s="36" t="e">
        <f ca="1">SUM(НАЧАЛО:КОНЕЦ!K9)</f>
        <v>#N/A</v>
      </c>
      <c r="L9" s="36">
        <f>SUM(НАЧАЛО:КОНЕЦ!L9)</f>
        <v>31</v>
      </c>
      <c r="M9" s="36" t="e">
        <f ca="1">SUM(НАЧАЛО:КОНЕЦ!M9)</f>
        <v>#N/A</v>
      </c>
      <c r="N9" s="36">
        <f>SUM(НАЧАЛО:КОНЕЦ!N9)</f>
        <v>8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 t="e">
        <f ca="1">E10+G10+I10+K10+M10</f>
        <v>#N/A</v>
      </c>
      <c r="D10" s="12">
        <f t="shared" ref="C10:D12" si="0">F10+H10+J10+L10+N10</f>
        <v>0</v>
      </c>
      <c r="E10" s="36" t="e">
        <f ca="1">SUM(НАЧАЛО:КОНЕЦ!E10)</f>
        <v>#N/A</v>
      </c>
      <c r="F10" s="36">
        <f>SUM(НАЧАЛО:КОНЕЦ!F10)</f>
        <v>0</v>
      </c>
      <c r="G10" s="36" t="e">
        <f ca="1">SUM(НАЧАЛО:КОНЕЦ!G10)</f>
        <v>#N/A</v>
      </c>
      <c r="H10" s="36">
        <f>SUM(НАЧАЛО:КОНЕЦ!H10)</f>
        <v>0</v>
      </c>
      <c r="I10" s="36" t="e">
        <f ca="1">SUM(НАЧАЛО:КОНЕЦ!I10)</f>
        <v>#N/A</v>
      </c>
      <c r="J10" s="36">
        <f>SUM(НАЧАЛО:КОНЕЦ!J10)</f>
        <v>0</v>
      </c>
      <c r="K10" s="36" t="e">
        <f ca="1">SUM(НАЧАЛО:КОНЕЦ!K10)</f>
        <v>#N/A</v>
      </c>
      <c r="L10" s="36">
        <f>SUM(НАЧАЛО:КОНЕЦ!L10)</f>
        <v>0</v>
      </c>
      <c r="M10" s="36" t="e">
        <f ca="1">SUM(НАЧАЛО:КОНЕЦ!M10)</f>
        <v>#N/A</v>
      </c>
      <c r="N10" s="36">
        <f>SUM(НАЧАЛО:КОНЕЦ!N10)</f>
        <v>0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 t="e">
        <f ca="1">E11+G11+I11+K11+M11</f>
        <v>#N/A</v>
      </c>
      <c r="D11" s="12">
        <f t="shared" si="0"/>
        <v>3</v>
      </c>
      <c r="E11" s="36" t="e">
        <f ca="1">SUM(НАЧАЛО:КОНЕЦ!E11)</f>
        <v>#N/A</v>
      </c>
      <c r="F11" s="36">
        <f>SUM(НАЧАЛО:КОНЕЦ!F11)</f>
        <v>0</v>
      </c>
      <c r="G11" s="36" t="e">
        <f ca="1">SUM(НАЧАЛО:КОНЕЦ!G11)</f>
        <v>#N/A</v>
      </c>
      <c r="H11" s="36">
        <f>SUM(НАЧАЛО:КОНЕЦ!H11)</f>
        <v>0</v>
      </c>
      <c r="I11" s="36" t="e">
        <f ca="1">SUM(НАЧАЛО:КОНЕЦ!I11)</f>
        <v>#N/A</v>
      </c>
      <c r="J11" s="36">
        <f>SUM(НАЧАЛО:КОНЕЦ!J11)</f>
        <v>0</v>
      </c>
      <c r="K11" s="36" t="e">
        <f ca="1">SUM(НАЧАЛО:КОНЕЦ!K11)</f>
        <v>#N/A</v>
      </c>
      <c r="L11" s="36">
        <f>SUM(НАЧАЛО:КОНЕЦ!L11)</f>
        <v>3</v>
      </c>
      <c r="M11" s="36" t="e">
        <f ca="1">SUM(НАЧАЛО:КОНЕЦ!M11)</f>
        <v>#N/A</v>
      </c>
      <c r="N11" s="36">
        <f>SUM(НАЧАЛО:КОНЕЦ!N11)</f>
        <v>0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2</v>
      </c>
      <c r="D12" s="12">
        <f t="shared" si="0"/>
        <v>0</v>
      </c>
      <c r="E12" s="36">
        <f>SUM(НАЧАЛО:КОНЕЦ!E12)</f>
        <v>0</v>
      </c>
      <c r="F12" s="36">
        <f>SUM(НАЧАЛО:КОНЕЦ!F12)</f>
        <v>0</v>
      </c>
      <c r="G12" s="36">
        <f>SUM(НАЧАЛО:КОНЕЦ!G12)</f>
        <v>0</v>
      </c>
      <c r="H12" s="36">
        <f>SUM(НАЧАЛО:КОНЕЦ!H12)</f>
        <v>0</v>
      </c>
      <c r="I12" s="36">
        <f>SUM(НАЧАЛО:КОНЕЦ!I12)</f>
        <v>0</v>
      </c>
      <c r="J12" s="36">
        <f>SUM(НАЧАЛО:КОНЕЦ!J12)</f>
        <v>0</v>
      </c>
      <c r="K12" s="36">
        <f>SUM(НАЧАЛО:КОНЕЦ!K12)</f>
        <v>1</v>
      </c>
      <c r="L12" s="36">
        <f>SUM(НАЧАЛО:КОНЕЦ!L12)</f>
        <v>0</v>
      </c>
      <c r="M12" s="36">
        <f>SUM(НАЧАЛО:КОНЕЦ!M12)</f>
        <v>1</v>
      </c>
      <c r="N12" s="36">
        <f>SUM(НАЧАЛО:КОНЕЦ!N12)</f>
        <v>0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algorithmName="SHA-512" hashValue="dmrerDR0BJI8oS6d0Dwt6JGm8WfafmoNR6qMXy8u+JV9NqDaslAE5zO0TspfQAsIlc6whmLKdSB0thj8xVImCg==" saltValue="jB6JDG1NnvtJqog7YKE+yg==" spinCount="100000" sheet="1" objects="1" scenarios="1" formatCells="0" formatColumns="0" formatRows="0" insertColumns="0" insertRows="0" insertHyperlinks="0" deleteColumns="0" deleteRows="0" selectLockedCells="1" sort="0" autoFilter="0" pivotTables="0"/>
  <mergeCells count="20">
    <mergeCell ref="A1:N1"/>
    <mergeCell ref="A2:M2"/>
    <mergeCell ref="A3:N4"/>
    <mergeCell ref="A5:A6"/>
    <mergeCell ref="B5:B6"/>
    <mergeCell ref="C5:D6"/>
    <mergeCell ref="E5:N5"/>
    <mergeCell ref="E6:F6"/>
    <mergeCell ref="G6:H6"/>
    <mergeCell ref="I6:J6"/>
    <mergeCell ref="A8:A9"/>
    <mergeCell ref="B8:B9"/>
    <mergeCell ref="K6:L6"/>
    <mergeCell ref="M6:N6"/>
    <mergeCell ref="C7:D7"/>
    <mergeCell ref="E7:F7"/>
    <mergeCell ref="G7:H7"/>
    <mergeCell ref="I7:J7"/>
    <mergeCell ref="K7:L7"/>
    <mergeCell ref="M7:N7"/>
  </mergeCells>
  <dataValidations count="1">
    <dataValidation type="decimal" allowBlank="1" showInputMessage="1" showErrorMessage="1" errorTitle="Ошибка!" error="Некорректный ввод данных. Введите число" sqref="WVM983049:WVV983053 JA9:JJ13 SW9:TF13 ACS9:ADB13 AMO9:AMX13 AWK9:AWT13 BGG9:BGP13 BQC9:BQL13 BZY9:CAH13 CJU9:CKD13 CTQ9:CTZ13 DDM9:DDV13 DNI9:DNR13 DXE9:DXN13 EHA9:EHJ13 EQW9:ERF13 FAS9:FBB13 FKO9:FKX13 FUK9:FUT13 GEG9:GEP13 GOC9:GOL13 GXY9:GYH13 HHU9:HID13 HRQ9:HRZ13 IBM9:IBV13 ILI9:ILR13 IVE9:IVN13 JFA9:JFJ13 JOW9:JPF13 JYS9:JZB13 KIO9:KIX13 KSK9:KST13 LCG9:LCP13 LMC9:LML13 LVY9:LWH13 MFU9:MGD13 MPQ9:MPZ13 MZM9:MZV13 NJI9:NJR13 NTE9:NTN13 ODA9:ODJ13 OMW9:ONF13 OWS9:OXB13 PGO9:PGX13 PQK9:PQT13 QAG9:QAP13 QKC9:QKL13 QTY9:QUH13 RDU9:RED13 RNQ9:RNZ13 RXM9:RXV13 SHI9:SHR13 SRE9:SRN13 TBA9:TBJ13 TKW9:TLF13 TUS9:TVB13 UEO9:UEX13 UOK9:UOT13 UYG9:UYP13 VIC9:VIL13 VRY9:VSH13 WBU9:WCD13 WLQ9:WLZ13 WVM9:WVV13 E65544:N65548 JA65545:JJ65549 SW65545:TF65549 ACS65545:ADB65549 AMO65545:AMX65549 AWK65545:AWT65549 BGG65545:BGP65549 BQC65545:BQL65549 BZY65545:CAH65549 CJU65545:CKD65549 CTQ65545:CTZ65549 DDM65545:DDV65549 DNI65545:DNR65549 DXE65545:DXN65549 EHA65545:EHJ65549 EQW65545:ERF65549 FAS65545:FBB65549 FKO65545:FKX65549 FUK65545:FUT65549 GEG65545:GEP65549 GOC65545:GOL65549 GXY65545:GYH65549 HHU65545:HID65549 HRQ65545:HRZ65549 IBM65545:IBV65549 ILI65545:ILR65549 IVE65545:IVN65549 JFA65545:JFJ65549 JOW65545:JPF65549 JYS65545:JZB65549 KIO65545:KIX65549 KSK65545:KST65549 LCG65545:LCP65549 LMC65545:LML65549 LVY65545:LWH65549 MFU65545:MGD65549 MPQ65545:MPZ65549 MZM65545:MZV65549 NJI65545:NJR65549 NTE65545:NTN65549 ODA65545:ODJ65549 OMW65545:ONF65549 OWS65545:OXB65549 PGO65545:PGX65549 PQK65545:PQT65549 QAG65545:QAP65549 QKC65545:QKL65549 QTY65545:QUH65549 RDU65545:RED65549 RNQ65545:RNZ65549 RXM65545:RXV65549 SHI65545:SHR65549 SRE65545:SRN65549 TBA65545:TBJ65549 TKW65545:TLF65549 TUS65545:TVB65549 UEO65545:UEX65549 UOK65545:UOT65549 UYG65545:UYP65549 VIC65545:VIL65549 VRY65545:VSH65549 WBU65545:WCD65549 WLQ65545:WLZ65549 WVM65545:WVV65549 E131080:N131084 JA131081:JJ131085 SW131081:TF131085 ACS131081:ADB131085 AMO131081:AMX131085 AWK131081:AWT131085 BGG131081:BGP131085 BQC131081:BQL131085 BZY131081:CAH131085 CJU131081:CKD131085 CTQ131081:CTZ131085 DDM131081:DDV131085 DNI131081:DNR131085 DXE131081:DXN131085 EHA131081:EHJ131085 EQW131081:ERF131085 FAS131081:FBB131085 FKO131081:FKX131085 FUK131081:FUT131085 GEG131081:GEP131085 GOC131081:GOL131085 GXY131081:GYH131085 HHU131081:HID131085 HRQ131081:HRZ131085 IBM131081:IBV131085 ILI131081:ILR131085 IVE131081:IVN131085 JFA131081:JFJ131085 JOW131081:JPF131085 JYS131081:JZB131085 KIO131081:KIX131085 KSK131081:KST131085 LCG131081:LCP131085 LMC131081:LML131085 LVY131081:LWH131085 MFU131081:MGD131085 MPQ131081:MPZ131085 MZM131081:MZV131085 NJI131081:NJR131085 NTE131081:NTN131085 ODA131081:ODJ131085 OMW131081:ONF131085 OWS131081:OXB131085 PGO131081:PGX131085 PQK131081:PQT131085 QAG131081:QAP131085 QKC131081:QKL131085 QTY131081:QUH131085 RDU131081:RED131085 RNQ131081:RNZ131085 RXM131081:RXV131085 SHI131081:SHR131085 SRE131081:SRN131085 TBA131081:TBJ131085 TKW131081:TLF131085 TUS131081:TVB131085 UEO131081:UEX131085 UOK131081:UOT131085 UYG131081:UYP131085 VIC131081:VIL131085 VRY131081:VSH131085 WBU131081:WCD131085 WLQ131081:WLZ131085 WVM131081:WVV131085 E196616:N196620 JA196617:JJ196621 SW196617:TF196621 ACS196617:ADB196621 AMO196617:AMX196621 AWK196617:AWT196621 BGG196617:BGP196621 BQC196617:BQL196621 BZY196617:CAH196621 CJU196617:CKD196621 CTQ196617:CTZ196621 DDM196617:DDV196621 DNI196617:DNR196621 DXE196617:DXN196621 EHA196617:EHJ196621 EQW196617:ERF196621 FAS196617:FBB196621 FKO196617:FKX196621 FUK196617:FUT196621 GEG196617:GEP196621 GOC196617:GOL196621 GXY196617:GYH196621 HHU196617:HID196621 HRQ196617:HRZ196621 IBM196617:IBV196621 ILI196617:ILR196621 IVE196617:IVN196621 JFA196617:JFJ196621 JOW196617:JPF196621 JYS196617:JZB196621 KIO196617:KIX196621 KSK196617:KST196621 LCG196617:LCP196621 LMC196617:LML196621 LVY196617:LWH196621 MFU196617:MGD196621 MPQ196617:MPZ196621 MZM196617:MZV196621 NJI196617:NJR196621 NTE196617:NTN196621 ODA196617:ODJ196621 OMW196617:ONF196621 OWS196617:OXB196621 PGO196617:PGX196621 PQK196617:PQT196621 QAG196617:QAP196621 QKC196617:QKL196621 QTY196617:QUH196621 RDU196617:RED196621 RNQ196617:RNZ196621 RXM196617:RXV196621 SHI196617:SHR196621 SRE196617:SRN196621 TBA196617:TBJ196621 TKW196617:TLF196621 TUS196617:TVB196621 UEO196617:UEX196621 UOK196617:UOT196621 UYG196617:UYP196621 VIC196617:VIL196621 VRY196617:VSH196621 WBU196617:WCD196621 WLQ196617:WLZ196621 WVM196617:WVV196621 E262152:N262156 JA262153:JJ262157 SW262153:TF262157 ACS262153:ADB262157 AMO262153:AMX262157 AWK262153:AWT262157 BGG262153:BGP262157 BQC262153:BQL262157 BZY262153:CAH262157 CJU262153:CKD262157 CTQ262153:CTZ262157 DDM262153:DDV262157 DNI262153:DNR262157 DXE262153:DXN262157 EHA262153:EHJ262157 EQW262153:ERF262157 FAS262153:FBB262157 FKO262153:FKX262157 FUK262153:FUT262157 GEG262153:GEP262157 GOC262153:GOL262157 GXY262153:GYH262157 HHU262153:HID262157 HRQ262153:HRZ262157 IBM262153:IBV262157 ILI262153:ILR262157 IVE262153:IVN262157 JFA262153:JFJ262157 JOW262153:JPF262157 JYS262153:JZB262157 KIO262153:KIX262157 KSK262153:KST262157 LCG262153:LCP262157 LMC262153:LML262157 LVY262153:LWH262157 MFU262153:MGD262157 MPQ262153:MPZ262157 MZM262153:MZV262157 NJI262153:NJR262157 NTE262153:NTN262157 ODA262153:ODJ262157 OMW262153:ONF262157 OWS262153:OXB262157 PGO262153:PGX262157 PQK262153:PQT262157 QAG262153:QAP262157 QKC262153:QKL262157 QTY262153:QUH262157 RDU262153:RED262157 RNQ262153:RNZ262157 RXM262153:RXV262157 SHI262153:SHR262157 SRE262153:SRN262157 TBA262153:TBJ262157 TKW262153:TLF262157 TUS262153:TVB262157 UEO262153:UEX262157 UOK262153:UOT262157 UYG262153:UYP262157 VIC262153:VIL262157 VRY262153:VSH262157 WBU262153:WCD262157 WLQ262153:WLZ262157 WVM262153:WVV262157 E327688:N327692 JA327689:JJ327693 SW327689:TF327693 ACS327689:ADB327693 AMO327689:AMX327693 AWK327689:AWT327693 BGG327689:BGP327693 BQC327689:BQL327693 BZY327689:CAH327693 CJU327689:CKD327693 CTQ327689:CTZ327693 DDM327689:DDV327693 DNI327689:DNR327693 DXE327689:DXN327693 EHA327689:EHJ327693 EQW327689:ERF327693 FAS327689:FBB327693 FKO327689:FKX327693 FUK327689:FUT327693 GEG327689:GEP327693 GOC327689:GOL327693 GXY327689:GYH327693 HHU327689:HID327693 HRQ327689:HRZ327693 IBM327689:IBV327693 ILI327689:ILR327693 IVE327689:IVN327693 JFA327689:JFJ327693 JOW327689:JPF327693 JYS327689:JZB327693 KIO327689:KIX327693 KSK327689:KST327693 LCG327689:LCP327693 LMC327689:LML327693 LVY327689:LWH327693 MFU327689:MGD327693 MPQ327689:MPZ327693 MZM327689:MZV327693 NJI327689:NJR327693 NTE327689:NTN327693 ODA327689:ODJ327693 OMW327689:ONF327693 OWS327689:OXB327693 PGO327689:PGX327693 PQK327689:PQT327693 QAG327689:QAP327693 QKC327689:QKL327693 QTY327689:QUH327693 RDU327689:RED327693 RNQ327689:RNZ327693 RXM327689:RXV327693 SHI327689:SHR327693 SRE327689:SRN327693 TBA327689:TBJ327693 TKW327689:TLF327693 TUS327689:TVB327693 UEO327689:UEX327693 UOK327689:UOT327693 UYG327689:UYP327693 VIC327689:VIL327693 VRY327689:VSH327693 WBU327689:WCD327693 WLQ327689:WLZ327693 WVM327689:WVV327693 E393224:N393228 JA393225:JJ393229 SW393225:TF393229 ACS393225:ADB393229 AMO393225:AMX393229 AWK393225:AWT393229 BGG393225:BGP393229 BQC393225:BQL393229 BZY393225:CAH393229 CJU393225:CKD393229 CTQ393225:CTZ393229 DDM393225:DDV393229 DNI393225:DNR393229 DXE393225:DXN393229 EHA393225:EHJ393229 EQW393225:ERF393229 FAS393225:FBB393229 FKO393225:FKX393229 FUK393225:FUT393229 GEG393225:GEP393229 GOC393225:GOL393229 GXY393225:GYH393229 HHU393225:HID393229 HRQ393225:HRZ393229 IBM393225:IBV393229 ILI393225:ILR393229 IVE393225:IVN393229 JFA393225:JFJ393229 JOW393225:JPF393229 JYS393225:JZB393229 KIO393225:KIX393229 KSK393225:KST393229 LCG393225:LCP393229 LMC393225:LML393229 LVY393225:LWH393229 MFU393225:MGD393229 MPQ393225:MPZ393229 MZM393225:MZV393229 NJI393225:NJR393229 NTE393225:NTN393229 ODA393225:ODJ393229 OMW393225:ONF393229 OWS393225:OXB393229 PGO393225:PGX393229 PQK393225:PQT393229 QAG393225:QAP393229 QKC393225:QKL393229 QTY393225:QUH393229 RDU393225:RED393229 RNQ393225:RNZ393229 RXM393225:RXV393229 SHI393225:SHR393229 SRE393225:SRN393229 TBA393225:TBJ393229 TKW393225:TLF393229 TUS393225:TVB393229 UEO393225:UEX393229 UOK393225:UOT393229 UYG393225:UYP393229 VIC393225:VIL393229 VRY393225:VSH393229 WBU393225:WCD393229 WLQ393225:WLZ393229 WVM393225:WVV393229 E458760:N458764 JA458761:JJ458765 SW458761:TF458765 ACS458761:ADB458765 AMO458761:AMX458765 AWK458761:AWT458765 BGG458761:BGP458765 BQC458761:BQL458765 BZY458761:CAH458765 CJU458761:CKD458765 CTQ458761:CTZ458765 DDM458761:DDV458765 DNI458761:DNR458765 DXE458761:DXN458765 EHA458761:EHJ458765 EQW458761:ERF458765 FAS458761:FBB458765 FKO458761:FKX458765 FUK458761:FUT458765 GEG458761:GEP458765 GOC458761:GOL458765 GXY458761:GYH458765 HHU458761:HID458765 HRQ458761:HRZ458765 IBM458761:IBV458765 ILI458761:ILR458765 IVE458761:IVN458765 JFA458761:JFJ458765 JOW458761:JPF458765 JYS458761:JZB458765 KIO458761:KIX458765 KSK458761:KST458765 LCG458761:LCP458765 LMC458761:LML458765 LVY458761:LWH458765 MFU458761:MGD458765 MPQ458761:MPZ458765 MZM458761:MZV458765 NJI458761:NJR458765 NTE458761:NTN458765 ODA458761:ODJ458765 OMW458761:ONF458765 OWS458761:OXB458765 PGO458761:PGX458765 PQK458761:PQT458765 QAG458761:QAP458765 QKC458761:QKL458765 QTY458761:QUH458765 RDU458761:RED458765 RNQ458761:RNZ458765 RXM458761:RXV458765 SHI458761:SHR458765 SRE458761:SRN458765 TBA458761:TBJ458765 TKW458761:TLF458765 TUS458761:TVB458765 UEO458761:UEX458765 UOK458761:UOT458765 UYG458761:UYP458765 VIC458761:VIL458765 VRY458761:VSH458765 WBU458761:WCD458765 WLQ458761:WLZ458765 WVM458761:WVV458765 E524296:N524300 JA524297:JJ524301 SW524297:TF524301 ACS524297:ADB524301 AMO524297:AMX524301 AWK524297:AWT524301 BGG524297:BGP524301 BQC524297:BQL524301 BZY524297:CAH524301 CJU524297:CKD524301 CTQ524297:CTZ524301 DDM524297:DDV524301 DNI524297:DNR524301 DXE524297:DXN524301 EHA524297:EHJ524301 EQW524297:ERF524301 FAS524297:FBB524301 FKO524297:FKX524301 FUK524297:FUT524301 GEG524297:GEP524301 GOC524297:GOL524301 GXY524297:GYH524301 HHU524297:HID524301 HRQ524297:HRZ524301 IBM524297:IBV524301 ILI524297:ILR524301 IVE524297:IVN524301 JFA524297:JFJ524301 JOW524297:JPF524301 JYS524297:JZB524301 KIO524297:KIX524301 KSK524297:KST524301 LCG524297:LCP524301 LMC524297:LML524301 LVY524297:LWH524301 MFU524297:MGD524301 MPQ524297:MPZ524301 MZM524297:MZV524301 NJI524297:NJR524301 NTE524297:NTN524301 ODA524297:ODJ524301 OMW524297:ONF524301 OWS524297:OXB524301 PGO524297:PGX524301 PQK524297:PQT524301 QAG524297:QAP524301 QKC524297:QKL524301 QTY524297:QUH524301 RDU524297:RED524301 RNQ524297:RNZ524301 RXM524297:RXV524301 SHI524297:SHR524301 SRE524297:SRN524301 TBA524297:TBJ524301 TKW524297:TLF524301 TUS524297:TVB524301 UEO524297:UEX524301 UOK524297:UOT524301 UYG524297:UYP524301 VIC524297:VIL524301 VRY524297:VSH524301 WBU524297:WCD524301 WLQ524297:WLZ524301 WVM524297:WVV524301 E589832:N589836 JA589833:JJ589837 SW589833:TF589837 ACS589833:ADB589837 AMO589833:AMX589837 AWK589833:AWT589837 BGG589833:BGP589837 BQC589833:BQL589837 BZY589833:CAH589837 CJU589833:CKD589837 CTQ589833:CTZ589837 DDM589833:DDV589837 DNI589833:DNR589837 DXE589833:DXN589837 EHA589833:EHJ589837 EQW589833:ERF589837 FAS589833:FBB589837 FKO589833:FKX589837 FUK589833:FUT589837 GEG589833:GEP589837 GOC589833:GOL589837 GXY589833:GYH589837 HHU589833:HID589837 HRQ589833:HRZ589837 IBM589833:IBV589837 ILI589833:ILR589837 IVE589833:IVN589837 JFA589833:JFJ589837 JOW589833:JPF589837 JYS589833:JZB589837 KIO589833:KIX589837 KSK589833:KST589837 LCG589833:LCP589837 LMC589833:LML589837 LVY589833:LWH589837 MFU589833:MGD589837 MPQ589833:MPZ589837 MZM589833:MZV589837 NJI589833:NJR589837 NTE589833:NTN589837 ODA589833:ODJ589837 OMW589833:ONF589837 OWS589833:OXB589837 PGO589833:PGX589837 PQK589833:PQT589837 QAG589833:QAP589837 QKC589833:QKL589837 QTY589833:QUH589837 RDU589833:RED589837 RNQ589833:RNZ589837 RXM589833:RXV589837 SHI589833:SHR589837 SRE589833:SRN589837 TBA589833:TBJ589837 TKW589833:TLF589837 TUS589833:TVB589837 UEO589833:UEX589837 UOK589833:UOT589837 UYG589833:UYP589837 VIC589833:VIL589837 VRY589833:VSH589837 WBU589833:WCD589837 WLQ589833:WLZ589837 WVM589833:WVV589837 E655368:N655372 JA655369:JJ655373 SW655369:TF655373 ACS655369:ADB655373 AMO655369:AMX655373 AWK655369:AWT655373 BGG655369:BGP655373 BQC655369:BQL655373 BZY655369:CAH655373 CJU655369:CKD655373 CTQ655369:CTZ655373 DDM655369:DDV655373 DNI655369:DNR655373 DXE655369:DXN655373 EHA655369:EHJ655373 EQW655369:ERF655373 FAS655369:FBB655373 FKO655369:FKX655373 FUK655369:FUT655373 GEG655369:GEP655373 GOC655369:GOL655373 GXY655369:GYH655373 HHU655369:HID655373 HRQ655369:HRZ655373 IBM655369:IBV655373 ILI655369:ILR655373 IVE655369:IVN655373 JFA655369:JFJ655373 JOW655369:JPF655373 JYS655369:JZB655373 KIO655369:KIX655373 KSK655369:KST655373 LCG655369:LCP655373 LMC655369:LML655373 LVY655369:LWH655373 MFU655369:MGD655373 MPQ655369:MPZ655373 MZM655369:MZV655373 NJI655369:NJR655373 NTE655369:NTN655373 ODA655369:ODJ655373 OMW655369:ONF655373 OWS655369:OXB655373 PGO655369:PGX655373 PQK655369:PQT655373 QAG655369:QAP655373 QKC655369:QKL655373 QTY655369:QUH655373 RDU655369:RED655373 RNQ655369:RNZ655373 RXM655369:RXV655373 SHI655369:SHR655373 SRE655369:SRN655373 TBA655369:TBJ655373 TKW655369:TLF655373 TUS655369:TVB655373 UEO655369:UEX655373 UOK655369:UOT655373 UYG655369:UYP655373 VIC655369:VIL655373 VRY655369:VSH655373 WBU655369:WCD655373 WLQ655369:WLZ655373 WVM655369:WVV655373 E720904:N720908 JA720905:JJ720909 SW720905:TF720909 ACS720905:ADB720909 AMO720905:AMX720909 AWK720905:AWT720909 BGG720905:BGP720909 BQC720905:BQL720909 BZY720905:CAH720909 CJU720905:CKD720909 CTQ720905:CTZ720909 DDM720905:DDV720909 DNI720905:DNR720909 DXE720905:DXN720909 EHA720905:EHJ720909 EQW720905:ERF720909 FAS720905:FBB720909 FKO720905:FKX720909 FUK720905:FUT720909 GEG720905:GEP720909 GOC720905:GOL720909 GXY720905:GYH720909 HHU720905:HID720909 HRQ720905:HRZ720909 IBM720905:IBV720909 ILI720905:ILR720909 IVE720905:IVN720909 JFA720905:JFJ720909 JOW720905:JPF720909 JYS720905:JZB720909 KIO720905:KIX720909 KSK720905:KST720909 LCG720905:LCP720909 LMC720905:LML720909 LVY720905:LWH720909 MFU720905:MGD720909 MPQ720905:MPZ720909 MZM720905:MZV720909 NJI720905:NJR720909 NTE720905:NTN720909 ODA720905:ODJ720909 OMW720905:ONF720909 OWS720905:OXB720909 PGO720905:PGX720909 PQK720905:PQT720909 QAG720905:QAP720909 QKC720905:QKL720909 QTY720905:QUH720909 RDU720905:RED720909 RNQ720905:RNZ720909 RXM720905:RXV720909 SHI720905:SHR720909 SRE720905:SRN720909 TBA720905:TBJ720909 TKW720905:TLF720909 TUS720905:TVB720909 UEO720905:UEX720909 UOK720905:UOT720909 UYG720905:UYP720909 VIC720905:VIL720909 VRY720905:VSH720909 WBU720905:WCD720909 WLQ720905:WLZ720909 WVM720905:WVV720909 E786440:N786444 JA786441:JJ786445 SW786441:TF786445 ACS786441:ADB786445 AMO786441:AMX786445 AWK786441:AWT786445 BGG786441:BGP786445 BQC786441:BQL786445 BZY786441:CAH786445 CJU786441:CKD786445 CTQ786441:CTZ786445 DDM786441:DDV786445 DNI786441:DNR786445 DXE786441:DXN786445 EHA786441:EHJ786445 EQW786441:ERF786445 FAS786441:FBB786445 FKO786441:FKX786445 FUK786441:FUT786445 GEG786441:GEP786445 GOC786441:GOL786445 GXY786441:GYH786445 HHU786441:HID786445 HRQ786441:HRZ786445 IBM786441:IBV786445 ILI786441:ILR786445 IVE786441:IVN786445 JFA786441:JFJ786445 JOW786441:JPF786445 JYS786441:JZB786445 KIO786441:KIX786445 KSK786441:KST786445 LCG786441:LCP786445 LMC786441:LML786445 LVY786441:LWH786445 MFU786441:MGD786445 MPQ786441:MPZ786445 MZM786441:MZV786445 NJI786441:NJR786445 NTE786441:NTN786445 ODA786441:ODJ786445 OMW786441:ONF786445 OWS786441:OXB786445 PGO786441:PGX786445 PQK786441:PQT786445 QAG786441:QAP786445 QKC786441:QKL786445 QTY786441:QUH786445 RDU786441:RED786445 RNQ786441:RNZ786445 RXM786441:RXV786445 SHI786441:SHR786445 SRE786441:SRN786445 TBA786441:TBJ786445 TKW786441:TLF786445 TUS786441:TVB786445 UEO786441:UEX786445 UOK786441:UOT786445 UYG786441:UYP786445 VIC786441:VIL786445 VRY786441:VSH786445 WBU786441:WCD786445 WLQ786441:WLZ786445 WVM786441:WVV786445 E851976:N851980 JA851977:JJ851981 SW851977:TF851981 ACS851977:ADB851981 AMO851977:AMX851981 AWK851977:AWT851981 BGG851977:BGP851981 BQC851977:BQL851981 BZY851977:CAH851981 CJU851977:CKD851981 CTQ851977:CTZ851981 DDM851977:DDV851981 DNI851977:DNR851981 DXE851977:DXN851981 EHA851977:EHJ851981 EQW851977:ERF851981 FAS851977:FBB851981 FKO851977:FKX851981 FUK851977:FUT851981 GEG851977:GEP851981 GOC851977:GOL851981 GXY851977:GYH851981 HHU851977:HID851981 HRQ851977:HRZ851981 IBM851977:IBV851981 ILI851977:ILR851981 IVE851977:IVN851981 JFA851977:JFJ851981 JOW851977:JPF851981 JYS851977:JZB851981 KIO851977:KIX851981 KSK851977:KST851981 LCG851977:LCP851981 LMC851977:LML851981 LVY851977:LWH851981 MFU851977:MGD851981 MPQ851977:MPZ851981 MZM851977:MZV851981 NJI851977:NJR851981 NTE851977:NTN851981 ODA851977:ODJ851981 OMW851977:ONF851981 OWS851977:OXB851981 PGO851977:PGX851981 PQK851977:PQT851981 QAG851977:QAP851981 QKC851977:QKL851981 QTY851977:QUH851981 RDU851977:RED851981 RNQ851977:RNZ851981 RXM851977:RXV851981 SHI851977:SHR851981 SRE851977:SRN851981 TBA851977:TBJ851981 TKW851977:TLF851981 TUS851977:TVB851981 UEO851977:UEX851981 UOK851977:UOT851981 UYG851977:UYP851981 VIC851977:VIL851981 VRY851977:VSH851981 WBU851977:WCD851981 WLQ851977:WLZ851981 WVM851977:WVV851981 E917512:N917516 JA917513:JJ917517 SW917513:TF917517 ACS917513:ADB917517 AMO917513:AMX917517 AWK917513:AWT917517 BGG917513:BGP917517 BQC917513:BQL917517 BZY917513:CAH917517 CJU917513:CKD917517 CTQ917513:CTZ917517 DDM917513:DDV917517 DNI917513:DNR917517 DXE917513:DXN917517 EHA917513:EHJ917517 EQW917513:ERF917517 FAS917513:FBB917517 FKO917513:FKX917517 FUK917513:FUT917517 GEG917513:GEP917517 GOC917513:GOL917517 GXY917513:GYH917517 HHU917513:HID917517 HRQ917513:HRZ917517 IBM917513:IBV917517 ILI917513:ILR917517 IVE917513:IVN917517 JFA917513:JFJ917517 JOW917513:JPF917517 JYS917513:JZB917517 KIO917513:KIX917517 KSK917513:KST917517 LCG917513:LCP917517 LMC917513:LML917517 LVY917513:LWH917517 MFU917513:MGD917517 MPQ917513:MPZ917517 MZM917513:MZV917517 NJI917513:NJR917517 NTE917513:NTN917517 ODA917513:ODJ917517 OMW917513:ONF917517 OWS917513:OXB917517 PGO917513:PGX917517 PQK917513:PQT917517 QAG917513:QAP917517 QKC917513:QKL917517 QTY917513:QUH917517 RDU917513:RED917517 RNQ917513:RNZ917517 RXM917513:RXV917517 SHI917513:SHR917517 SRE917513:SRN917517 TBA917513:TBJ917517 TKW917513:TLF917517 TUS917513:TVB917517 UEO917513:UEX917517 UOK917513:UOT917517 UYG917513:UYP917517 VIC917513:VIL917517 VRY917513:VSH917517 WBU917513:WCD917517 WLQ917513:WLZ917517 WVM917513:WVV917517 E983048:N983052 JA983049:JJ983053 SW983049:TF983053 ACS983049:ADB983053 AMO983049:AMX983053 AWK983049:AWT983053 BGG983049:BGP983053 BQC983049:BQL983053 BZY983049:CAH983053 CJU983049:CKD983053 CTQ983049:CTZ983053 DDM983049:DDV983053 DNI983049:DNR983053 DXE983049:DXN983053 EHA983049:EHJ983053 EQW983049:ERF983053 FAS983049:FBB983053 FKO983049:FKX983053 FUK983049:FUT983053 GEG983049:GEP983053 GOC983049:GOL983053 GXY983049:GYH983053 HHU983049:HID983053 HRQ983049:HRZ983053 IBM983049:IBV983053 ILI983049:ILR983053 IVE983049:IVN983053 JFA983049:JFJ983053 JOW983049:JPF983053 JYS983049:JZB983053 KIO983049:KIX983053 KSK983049:KST983053 LCG983049:LCP983053 LMC983049:LML983053 LVY983049:LWH983053 MFU983049:MGD983053 MPQ983049:MPZ983053 MZM983049:MZV983053 NJI983049:NJR983053 NTE983049:NTN983053 ODA983049:ODJ983053 OMW983049:ONF983053 OWS983049:OXB983053 PGO983049:PGX983053 PQK983049:PQT983053 QAG983049:QAP983053 QKC983049:QKL983053 QTY983049:QUH983053 RDU983049:RED983053 RNQ983049:RNZ983053 RXM983049:RXV983053 SHI983049:SHR983053 SRE983049:SRN983053 TBA983049:TBJ983053 TKW983049:TLF983053 TUS983049:TVB983053 UEO983049:UEX983053 UOK983049:UOT983053 UYG983049:UYP983053 VIC983049:VIL983053 VRY983049:VSH983053 WBU983049:WCD983053 WLQ983049:WLZ983053 E9:N12" xr:uid="{00000000-0002-0000-0000-000000000000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5" orientation="landscape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C1F56-4DD7-4A85-B891-B32B6EBDCD57}">
  <sheetPr>
    <tabColor indexed="51"/>
    <pageSetUpPr fitToPage="1"/>
  </sheetPr>
  <dimension ref="A1:AK159"/>
  <sheetViews>
    <sheetView zoomScaleNormal="100" zoomScaleSheetLayoutView="100" workbookViewId="0">
      <selection activeCell="F9" sqref="F9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MATCH(N2,[9]Лист1!A1:A90,0)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>
        <v>1</v>
      </c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/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I7:J7"/>
    <mergeCell ref="K6:L6"/>
    <mergeCell ref="K7:L7"/>
    <mergeCell ref="B5:B6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8D99ABF0-758A-43FF-A457-1DA2A8F8E90B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F9F12-CAFD-4B5E-9095-6D550CD94B75}">
  <sheetPr>
    <tabColor indexed="51"/>
    <pageSetUpPr fitToPage="1"/>
  </sheetPr>
  <dimension ref="A1:AK159"/>
  <sheetViews>
    <sheetView zoomScaleSheetLayoutView="100" workbookViewId="0">
      <selection activeCell="E12" sqref="E12"/>
    </sheetView>
  </sheetViews>
  <sheetFormatPr defaultRowHeight="12.75"/>
  <cols>
    <col min="1" max="1" width="31" style="42" customWidth="1"/>
    <col min="2" max="4" width="8.5703125" style="42" customWidth="1"/>
    <col min="5" max="8" width="10.42578125" style="42" customWidth="1"/>
    <col min="9" max="12" width="8.28515625" style="42" customWidth="1"/>
    <col min="13" max="13" width="13.85546875" style="42" customWidth="1"/>
    <col min="14" max="14" width="15" style="42" customWidth="1"/>
    <col min="15" max="28" width="5.7109375" style="42" customWidth="1"/>
    <col min="29" max="29" width="5.85546875" style="42" customWidth="1"/>
    <col min="30" max="33" width="5.7109375" style="42" customWidth="1"/>
    <col min="34" max="16384" width="9.140625" style="42"/>
  </cols>
  <sheetData>
    <row r="1" spans="1:37" ht="30.75" customHeight="1" thickBot="1">
      <c r="A1" s="143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</row>
    <row r="2" spans="1:37" ht="41.25" customHeight="1" thickBot="1">
      <c r="A2" s="144" t="s">
        <v>1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93">
        <v>63</v>
      </c>
      <c r="O2" s="60"/>
      <c r="P2" s="60"/>
      <c r="Q2" s="59"/>
      <c r="R2" s="59"/>
      <c r="S2" s="59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</row>
    <row r="3" spans="1:37" ht="18.75" customHeight="1" thickBot="1">
      <c r="A3" s="145"/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58">
        <f>MATCH(N2,[10]Лист1!A1:A90,0)</f>
        <v>68</v>
      </c>
      <c r="P3" s="57">
        <v>3</v>
      </c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</row>
    <row r="4" spans="1:37" ht="13.5" thickBot="1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57" t="s">
        <v>2</v>
      </c>
      <c r="P4" s="57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</row>
    <row r="5" spans="1:37" ht="31.5" customHeight="1" thickBot="1">
      <c r="A5" s="146" t="s">
        <v>3</v>
      </c>
      <c r="B5" s="147" t="s">
        <v>4</v>
      </c>
      <c r="C5" s="148" t="s">
        <v>5</v>
      </c>
      <c r="D5" s="148"/>
      <c r="E5" s="149" t="s">
        <v>6</v>
      </c>
      <c r="F5" s="149"/>
      <c r="G5" s="149"/>
      <c r="H5" s="149"/>
      <c r="I5" s="149"/>
      <c r="J5" s="149"/>
      <c r="K5" s="149"/>
      <c r="L5" s="149"/>
      <c r="M5" s="149"/>
      <c r="N5" s="149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</row>
    <row r="6" spans="1:37" ht="84.75" customHeight="1">
      <c r="A6" s="146"/>
      <c r="B6" s="147"/>
      <c r="C6" s="148"/>
      <c r="D6" s="148"/>
      <c r="E6" s="140" t="s">
        <v>7</v>
      </c>
      <c r="F6" s="140"/>
      <c r="G6" s="140" t="s">
        <v>8</v>
      </c>
      <c r="H6" s="140"/>
      <c r="I6" s="140" t="s">
        <v>9</v>
      </c>
      <c r="J6" s="140"/>
      <c r="K6" s="140" t="s">
        <v>10</v>
      </c>
      <c r="L6" s="140"/>
      <c r="M6" s="141" t="s">
        <v>11</v>
      </c>
      <c r="N6" s="141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</row>
    <row r="7" spans="1:37">
      <c r="A7" s="56">
        <v>1</v>
      </c>
      <c r="B7" s="92">
        <v>2</v>
      </c>
      <c r="C7" s="142">
        <v>3</v>
      </c>
      <c r="D7" s="142"/>
      <c r="E7" s="142">
        <v>4</v>
      </c>
      <c r="F7" s="142"/>
      <c r="G7" s="142">
        <v>5</v>
      </c>
      <c r="H7" s="142"/>
      <c r="I7" s="142">
        <v>6</v>
      </c>
      <c r="J7" s="142"/>
      <c r="K7" s="142">
        <v>7</v>
      </c>
      <c r="L7" s="142"/>
      <c r="M7" s="142">
        <v>8</v>
      </c>
      <c r="N7" s="142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</row>
    <row r="8" spans="1:37" ht="18.75" customHeight="1">
      <c r="A8" s="138" t="s">
        <v>5</v>
      </c>
      <c r="B8" s="139" t="s">
        <v>12</v>
      </c>
      <c r="C8" s="55" t="s">
        <v>13</v>
      </c>
      <c r="D8" s="53" t="s">
        <v>14</v>
      </c>
      <c r="E8" s="54" t="s">
        <v>13</v>
      </c>
      <c r="F8" s="54" t="s">
        <v>14</v>
      </c>
      <c r="G8" s="54" t="s">
        <v>13</v>
      </c>
      <c r="H8" s="54" t="s">
        <v>14</v>
      </c>
      <c r="I8" s="54" t="s">
        <v>13</v>
      </c>
      <c r="J8" s="54" t="s">
        <v>14</v>
      </c>
      <c r="K8" s="54" t="s">
        <v>13</v>
      </c>
      <c r="L8" s="54" t="s">
        <v>14</v>
      </c>
      <c r="M8" s="53" t="s">
        <v>13</v>
      </c>
      <c r="N8" s="53" t="s">
        <v>14</v>
      </c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</row>
    <row r="9" spans="1:37" ht="21.75" customHeight="1">
      <c r="A9" s="138"/>
      <c r="B9" s="139"/>
      <c r="C9" s="47">
        <f t="shared" ref="C9:D12" ca="1" si="0">E9+G9+I9+K9+M9</f>
        <v>45</v>
      </c>
      <c r="D9" s="47">
        <f t="shared" si="0"/>
        <v>1</v>
      </c>
      <c r="E9" s="47">
        <f ca="1">INDIRECT((ADDRESS(O3,P3,,,O4)))</f>
        <v>7</v>
      </c>
      <c r="F9" s="45"/>
      <c r="G9" s="47">
        <f ca="1">INDIRECT((ADDRESS(O3,P3+3,,,O4)))</f>
        <v>0</v>
      </c>
      <c r="H9" s="45"/>
      <c r="I9" s="47">
        <f ca="1">INDIRECT((ADDRESS(O3,P3+6,,,O4)))</f>
        <v>0</v>
      </c>
      <c r="J9" s="45"/>
      <c r="K9" s="47">
        <f ca="1">INDIRECT((ADDRESS(O3,P3+9,,,O4)))</f>
        <v>31</v>
      </c>
      <c r="L9" s="45">
        <v>1</v>
      </c>
      <c r="M9" s="47">
        <f ca="1">INDIRECT((ADDRESS(O3,P3+12,,,O4)))</f>
        <v>7</v>
      </c>
      <c r="N9" s="45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</row>
    <row r="10" spans="1:37" ht="21" customHeight="1">
      <c r="A10" s="52" t="s">
        <v>15</v>
      </c>
      <c r="B10" s="48" t="s">
        <v>16</v>
      </c>
      <c r="C10" s="50">
        <f t="shared" ca="1" si="0"/>
        <v>0</v>
      </c>
      <c r="D10" s="47">
        <f t="shared" si="0"/>
        <v>0</v>
      </c>
      <c r="E10" s="50">
        <f ca="1">INDIRECT((ADDRESS(O3,P3+1,,,O4)))</f>
        <v>0</v>
      </c>
      <c r="F10" s="51"/>
      <c r="G10" s="50">
        <f ca="1">INDIRECT((ADDRESS(O3,P3+4,,,O4)))</f>
        <v>0</v>
      </c>
      <c r="H10" s="51"/>
      <c r="I10" s="50">
        <f ca="1">INDIRECT((ADDRESS(O3,P3+7,,,O4)))</f>
        <v>0</v>
      </c>
      <c r="J10" s="45"/>
      <c r="K10" s="47">
        <f ca="1">INDIRECT((ADDRESS(O3,P3+10,,,O4)))</f>
        <v>0</v>
      </c>
      <c r="L10" s="45"/>
      <c r="M10" s="47">
        <f ca="1">INDIRECT((ADDRESS(O3,P3+13,,,O4)))</f>
        <v>0</v>
      </c>
      <c r="N10" s="45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</row>
    <row r="11" spans="1:37" ht="45.75" customHeight="1">
      <c r="A11" s="49" t="s">
        <v>17</v>
      </c>
      <c r="B11" s="48" t="s">
        <v>18</v>
      </c>
      <c r="C11" s="47">
        <f t="shared" ca="1" si="0"/>
        <v>11</v>
      </c>
      <c r="D11" s="47">
        <f t="shared" si="0"/>
        <v>0</v>
      </c>
      <c r="E11" s="47">
        <f ca="1">INDIRECT((ADDRESS(O3,P3+3,,,O4)))</f>
        <v>0</v>
      </c>
      <c r="F11" s="93"/>
      <c r="G11" s="47">
        <f ca="1">INDIRECT((ADDRESS(O3,P3+5,,,O4)))</f>
        <v>0</v>
      </c>
      <c r="H11" s="45"/>
      <c r="I11" s="47">
        <f ca="1">INDIRECT((ADDRESS(O3,P3+8,,,O4)))</f>
        <v>0</v>
      </c>
      <c r="J11" s="45"/>
      <c r="K11" s="47">
        <f ca="1">INDIRECT((ADDRESS(O3,P3+11,,,O4)))</f>
        <v>9</v>
      </c>
      <c r="L11" s="45"/>
      <c r="M11" s="47">
        <f ca="1">INDIRECT((ADDRESS(O3,P3+14,,,O4)))</f>
        <v>2</v>
      </c>
      <c r="N11" s="45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</row>
    <row r="12" spans="1:37" ht="51">
      <c r="A12" s="49" t="s">
        <v>19</v>
      </c>
      <c r="B12" s="48" t="s">
        <v>20</v>
      </c>
      <c r="C12" s="47">
        <f t="shared" si="0"/>
        <v>0</v>
      </c>
      <c r="D12" s="47">
        <f t="shared" si="0"/>
        <v>0</v>
      </c>
      <c r="E12" s="46"/>
      <c r="F12" s="45"/>
      <c r="G12" s="46"/>
      <c r="H12" s="45"/>
      <c r="I12" s="46"/>
      <c r="J12" s="45"/>
      <c r="K12" s="46"/>
      <c r="L12" s="45"/>
      <c r="M12" s="46"/>
      <c r="N12" s="45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</row>
    <row r="13" spans="1:37">
      <c r="A13" s="44"/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</row>
    <row r="14" spans="1:37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</row>
    <row r="15" spans="1:37">
      <c r="A15" s="44"/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</row>
    <row r="16" spans="1:37">
      <c r="A16" s="44"/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</row>
    <row r="17" spans="1:37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</row>
    <row r="18" spans="1:37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</row>
    <row r="19" spans="1:37">
      <c r="A19" s="44"/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</row>
    <row r="20" spans="1:37">
      <c r="A20" s="44"/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</row>
    <row r="21" spans="1:37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</row>
    <row r="22" spans="1:37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</row>
    <row r="23" spans="1:37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</row>
    <row r="24" spans="1:37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</row>
    <row r="25" spans="1:37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</row>
    <row r="26" spans="1:37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</row>
    <row r="27" spans="1:37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</row>
    <row r="28" spans="1:37">
      <c r="A28" s="44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</row>
    <row r="29" spans="1:37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</row>
    <row r="30" spans="1:37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</row>
    <row r="31" spans="1:37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</row>
    <row r="32" spans="1:37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</row>
    <row r="33" spans="1:37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</row>
    <row r="34" spans="1:37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</row>
    <row r="35" spans="1:37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</row>
    <row r="36" spans="1:37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</row>
    <row r="37" spans="1:37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</row>
    <row r="38" spans="1:37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</row>
    <row r="39" spans="1:37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</row>
    <row r="40" spans="1:37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</row>
    <row r="41" spans="1:37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</row>
    <row r="42" spans="1:37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</row>
    <row r="43" spans="1:37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</row>
    <row r="44" spans="1:37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</row>
    <row r="45" spans="1:37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</row>
    <row r="46" spans="1:37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</row>
    <row r="47" spans="1:37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</row>
    <row r="48" spans="1:37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</row>
    <row r="49" spans="1:37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</row>
    <row r="50" spans="1:37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</row>
    <row r="51" spans="1:37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</row>
    <row r="52" spans="1:37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</row>
    <row r="53" spans="1:37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</row>
    <row r="54" spans="1:37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</row>
    <row r="55" spans="1:37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</row>
    <row r="56" spans="1:37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</row>
    <row r="57" spans="1:37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</row>
    <row r="58" spans="1:37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</row>
    <row r="59" spans="1:37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</row>
    <row r="60" spans="1:37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</row>
    <row r="61" spans="1:37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</row>
    <row r="62" spans="1:37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</row>
    <row r="63" spans="1:37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</row>
    <row r="64" spans="1:37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</row>
    <row r="65" spans="1:3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</row>
    <row r="66" spans="1:3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</row>
    <row r="67" spans="1:3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</row>
    <row r="68" spans="1:3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</row>
    <row r="69" spans="1:3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</row>
    <row r="70" spans="1:3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</row>
    <row r="71" spans="1:3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</row>
    <row r="72" spans="1:3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</row>
    <row r="73" spans="1:3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</row>
    <row r="74" spans="1:3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</row>
    <row r="75" spans="1:3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</row>
    <row r="76" spans="1:3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</row>
    <row r="77" spans="1:3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</row>
    <row r="78" spans="1:3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</row>
    <row r="79" spans="1:3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</row>
    <row r="80" spans="1:3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</row>
    <row r="81" spans="1:3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</row>
    <row r="82" spans="1:3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</row>
    <row r="83" spans="1:3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</row>
    <row r="84" spans="1:3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</row>
    <row r="85" spans="1:3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</row>
    <row r="86" spans="1:3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</row>
    <row r="87" spans="1:3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</row>
    <row r="88" spans="1:3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</row>
    <row r="89" spans="1:3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</row>
    <row r="90" spans="1:3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</row>
    <row r="91" spans="1:3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</row>
    <row r="92" spans="1:3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</row>
    <row r="93" spans="1:3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</row>
    <row r="94" spans="1:3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</row>
    <row r="95" spans="1:3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</row>
    <row r="96" spans="1:3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</row>
    <row r="97" spans="1:3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</row>
    <row r="98" spans="1:3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</row>
    <row r="99" spans="1:3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</row>
    <row r="100" spans="1:3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</row>
    <row r="101" spans="1:3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</row>
    <row r="102" spans="1:3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</row>
    <row r="103" spans="1:3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</row>
    <row r="104" spans="1:3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</row>
    <row r="105" spans="1:3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</row>
    <row r="106" spans="1:3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</row>
    <row r="107" spans="1:3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</row>
    <row r="108" spans="1:3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</row>
    <row r="109" spans="1:3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</row>
    <row r="110" spans="1:3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</row>
    <row r="111" spans="1:3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</row>
    <row r="112" spans="1:3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</row>
    <row r="113" spans="1:3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</row>
    <row r="114" spans="1:3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</row>
    <row r="115" spans="1:3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</row>
    <row r="116" spans="1:3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</row>
    <row r="117" spans="1:3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</row>
    <row r="118" spans="1:3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</row>
    <row r="119" spans="1:3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</row>
    <row r="120" spans="1:3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</row>
    <row r="121" spans="1:3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</row>
    <row r="122" spans="1:3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</row>
    <row r="123" spans="1:3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</row>
    <row r="124" spans="1:3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</row>
    <row r="125" spans="1:3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</row>
    <row r="126" spans="1:3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</row>
    <row r="127" spans="1:3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</row>
    <row r="128" spans="1:3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</row>
    <row r="129" spans="1:3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</row>
    <row r="130" spans="1:3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</row>
    <row r="131" spans="1:3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</row>
    <row r="132" spans="1:3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</row>
    <row r="133" spans="1:3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</row>
    <row r="134" spans="1:3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</row>
    <row r="135" spans="1:3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</row>
    <row r="136" spans="1:3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</row>
    <row r="137" spans="1:3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</row>
    <row r="138" spans="1:3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</row>
    <row r="139" spans="1:3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</row>
    <row r="140" spans="1:3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</row>
    <row r="141" spans="1:3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</row>
    <row r="142" spans="1:3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</row>
    <row r="143" spans="1:3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</row>
    <row r="144" spans="1:3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</row>
    <row r="145" spans="1:3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</row>
    <row r="146" spans="1:3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</row>
    <row r="147" spans="1:3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</row>
    <row r="148" spans="1:3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</row>
    <row r="149" spans="1:3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</row>
    <row r="150" spans="1:3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</row>
    <row r="151" spans="1:3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</row>
    <row r="152" spans="1:3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</row>
    <row r="153" spans="1:3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</row>
    <row r="154" spans="1:3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</row>
    <row r="155" spans="1:3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</row>
    <row r="156" spans="1:3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</row>
    <row r="157" spans="1:3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</row>
    <row r="158" spans="1:3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</row>
    <row r="159" spans="1:31"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</row>
  </sheetData>
  <sheetProtection password="CCD1" sheet="1" objects="1" scenarios="1" formatCells="0" formatColumns="0" formatRows="0" insertColumns="0" insertRows="0" insertHyperlinks="0" deleteColumns="0" deleteRows="0" selectLockedCells="1" sort="0" autoFilter="0" pivotTables="0"/>
  <mergeCells count="20">
    <mergeCell ref="A1:N1"/>
    <mergeCell ref="A2:M2"/>
    <mergeCell ref="A3:N4"/>
    <mergeCell ref="A5:A6"/>
    <mergeCell ref="B5:B6"/>
    <mergeCell ref="C5:D6"/>
    <mergeCell ref="E5:N5"/>
    <mergeCell ref="E6:F6"/>
    <mergeCell ref="G6:H6"/>
    <mergeCell ref="I6:J6"/>
    <mergeCell ref="A8:A9"/>
    <mergeCell ref="B8:B9"/>
    <mergeCell ref="K6:L6"/>
    <mergeCell ref="M6:N6"/>
    <mergeCell ref="C7:D7"/>
    <mergeCell ref="E7:F7"/>
    <mergeCell ref="G7:H7"/>
    <mergeCell ref="I7:J7"/>
    <mergeCell ref="K7:L7"/>
    <mergeCell ref="M7:N7"/>
  </mergeCells>
  <dataValidations count="1">
    <dataValidation type="decimal" allowBlank="1" showErrorMessage="1" errorTitle="Ошибка!" error="Некорректный ввод данных. Введите число" sqref="E9:N10 JA9:JJ10 SW9:TF10 ACS9:ADB10 AMO9:AMX10 AWK9:AWT10 BGG9:BGP10 BQC9:BQL10 BZY9:CAH10 CJU9:CKD10 CTQ9:CTZ10 DDM9:DDV10 DNI9:DNR10 DXE9:DXN10 EHA9:EHJ10 EQW9:ERF10 FAS9:FBB10 FKO9:FKX10 FUK9:FUT10 GEG9:GEP10 GOC9:GOL10 GXY9:GYH10 HHU9:HID10 HRQ9:HRZ10 IBM9:IBV10 ILI9:ILR10 IVE9:IVN10 JFA9:JFJ10 JOW9:JPF10 JYS9:JZB10 KIO9:KIX10 KSK9:KST10 LCG9:LCP10 LMC9:LML10 LVY9:LWH10 MFU9:MGD10 MPQ9:MPZ10 MZM9:MZV10 NJI9:NJR10 NTE9:NTN10 ODA9:ODJ10 OMW9:ONF10 OWS9:OXB10 PGO9:PGX10 PQK9:PQT10 QAG9:QAP10 QKC9:QKL10 QTY9:QUH10 RDU9:RED10 RNQ9:RNZ10 RXM9:RXV10 SHI9:SHR10 SRE9:SRN10 TBA9:TBJ10 TKW9:TLF10 TUS9:TVB10 UEO9:UEX10 UOK9:UOT10 UYG9:UYP10 VIC9:VIL10 VRY9:VSH10 WBU9:WCD10 WLQ9:WLZ10 WVM9:WVV10 E65545:N65546 JA65545:JJ65546 SW65545:TF65546 ACS65545:ADB65546 AMO65545:AMX65546 AWK65545:AWT65546 BGG65545:BGP65546 BQC65545:BQL65546 BZY65545:CAH65546 CJU65545:CKD65546 CTQ65545:CTZ65546 DDM65545:DDV65546 DNI65545:DNR65546 DXE65545:DXN65546 EHA65545:EHJ65546 EQW65545:ERF65546 FAS65545:FBB65546 FKO65545:FKX65546 FUK65545:FUT65546 GEG65545:GEP65546 GOC65545:GOL65546 GXY65545:GYH65546 HHU65545:HID65546 HRQ65545:HRZ65546 IBM65545:IBV65546 ILI65545:ILR65546 IVE65545:IVN65546 JFA65545:JFJ65546 JOW65545:JPF65546 JYS65545:JZB65546 KIO65545:KIX65546 KSK65545:KST65546 LCG65545:LCP65546 LMC65545:LML65546 LVY65545:LWH65546 MFU65545:MGD65546 MPQ65545:MPZ65546 MZM65545:MZV65546 NJI65545:NJR65546 NTE65545:NTN65546 ODA65545:ODJ65546 OMW65545:ONF65546 OWS65545:OXB65546 PGO65545:PGX65546 PQK65545:PQT65546 QAG65545:QAP65546 QKC65545:QKL65546 QTY65545:QUH65546 RDU65545:RED65546 RNQ65545:RNZ65546 RXM65545:RXV65546 SHI65545:SHR65546 SRE65545:SRN65546 TBA65545:TBJ65546 TKW65545:TLF65546 TUS65545:TVB65546 UEO65545:UEX65546 UOK65545:UOT65546 UYG65545:UYP65546 VIC65545:VIL65546 VRY65545:VSH65546 WBU65545:WCD65546 WLQ65545:WLZ65546 WVM65545:WVV65546 E131081:N131082 JA131081:JJ131082 SW131081:TF131082 ACS131081:ADB131082 AMO131081:AMX131082 AWK131081:AWT131082 BGG131081:BGP131082 BQC131081:BQL131082 BZY131081:CAH131082 CJU131081:CKD131082 CTQ131081:CTZ131082 DDM131081:DDV131082 DNI131081:DNR131082 DXE131081:DXN131082 EHA131081:EHJ131082 EQW131081:ERF131082 FAS131081:FBB131082 FKO131081:FKX131082 FUK131081:FUT131082 GEG131081:GEP131082 GOC131081:GOL131082 GXY131081:GYH131082 HHU131081:HID131082 HRQ131081:HRZ131082 IBM131081:IBV131082 ILI131081:ILR131082 IVE131081:IVN131082 JFA131081:JFJ131082 JOW131081:JPF131082 JYS131081:JZB131082 KIO131081:KIX131082 KSK131081:KST131082 LCG131081:LCP131082 LMC131081:LML131082 LVY131081:LWH131082 MFU131081:MGD131082 MPQ131081:MPZ131082 MZM131081:MZV131082 NJI131081:NJR131082 NTE131081:NTN131082 ODA131081:ODJ131082 OMW131081:ONF131082 OWS131081:OXB131082 PGO131081:PGX131082 PQK131081:PQT131082 QAG131081:QAP131082 QKC131081:QKL131082 QTY131081:QUH131082 RDU131081:RED131082 RNQ131081:RNZ131082 RXM131081:RXV131082 SHI131081:SHR131082 SRE131081:SRN131082 TBA131081:TBJ131082 TKW131081:TLF131082 TUS131081:TVB131082 UEO131081:UEX131082 UOK131081:UOT131082 UYG131081:UYP131082 VIC131081:VIL131082 VRY131081:VSH131082 WBU131081:WCD131082 WLQ131081:WLZ131082 WVM131081:WVV131082 E196617:N196618 JA196617:JJ196618 SW196617:TF196618 ACS196617:ADB196618 AMO196617:AMX196618 AWK196617:AWT196618 BGG196617:BGP196618 BQC196617:BQL196618 BZY196617:CAH196618 CJU196617:CKD196618 CTQ196617:CTZ196618 DDM196617:DDV196618 DNI196617:DNR196618 DXE196617:DXN196618 EHA196617:EHJ196618 EQW196617:ERF196618 FAS196617:FBB196618 FKO196617:FKX196618 FUK196617:FUT196618 GEG196617:GEP196618 GOC196617:GOL196618 GXY196617:GYH196618 HHU196617:HID196618 HRQ196617:HRZ196618 IBM196617:IBV196618 ILI196617:ILR196618 IVE196617:IVN196618 JFA196617:JFJ196618 JOW196617:JPF196618 JYS196617:JZB196618 KIO196617:KIX196618 KSK196617:KST196618 LCG196617:LCP196618 LMC196617:LML196618 LVY196617:LWH196618 MFU196617:MGD196618 MPQ196617:MPZ196618 MZM196617:MZV196618 NJI196617:NJR196618 NTE196617:NTN196618 ODA196617:ODJ196618 OMW196617:ONF196618 OWS196617:OXB196618 PGO196617:PGX196618 PQK196617:PQT196618 QAG196617:QAP196618 QKC196617:QKL196618 QTY196617:QUH196618 RDU196617:RED196618 RNQ196617:RNZ196618 RXM196617:RXV196618 SHI196617:SHR196618 SRE196617:SRN196618 TBA196617:TBJ196618 TKW196617:TLF196618 TUS196617:TVB196618 UEO196617:UEX196618 UOK196617:UOT196618 UYG196617:UYP196618 VIC196617:VIL196618 VRY196617:VSH196618 WBU196617:WCD196618 WLQ196617:WLZ196618 WVM196617:WVV196618 E262153:N262154 JA262153:JJ262154 SW262153:TF262154 ACS262153:ADB262154 AMO262153:AMX262154 AWK262153:AWT262154 BGG262153:BGP262154 BQC262153:BQL262154 BZY262153:CAH262154 CJU262153:CKD262154 CTQ262153:CTZ262154 DDM262153:DDV262154 DNI262153:DNR262154 DXE262153:DXN262154 EHA262153:EHJ262154 EQW262153:ERF262154 FAS262153:FBB262154 FKO262153:FKX262154 FUK262153:FUT262154 GEG262153:GEP262154 GOC262153:GOL262154 GXY262153:GYH262154 HHU262153:HID262154 HRQ262153:HRZ262154 IBM262153:IBV262154 ILI262153:ILR262154 IVE262153:IVN262154 JFA262153:JFJ262154 JOW262153:JPF262154 JYS262153:JZB262154 KIO262153:KIX262154 KSK262153:KST262154 LCG262153:LCP262154 LMC262153:LML262154 LVY262153:LWH262154 MFU262153:MGD262154 MPQ262153:MPZ262154 MZM262153:MZV262154 NJI262153:NJR262154 NTE262153:NTN262154 ODA262153:ODJ262154 OMW262153:ONF262154 OWS262153:OXB262154 PGO262153:PGX262154 PQK262153:PQT262154 QAG262153:QAP262154 QKC262153:QKL262154 QTY262153:QUH262154 RDU262153:RED262154 RNQ262153:RNZ262154 RXM262153:RXV262154 SHI262153:SHR262154 SRE262153:SRN262154 TBA262153:TBJ262154 TKW262153:TLF262154 TUS262153:TVB262154 UEO262153:UEX262154 UOK262153:UOT262154 UYG262153:UYP262154 VIC262153:VIL262154 VRY262153:VSH262154 WBU262153:WCD262154 WLQ262153:WLZ262154 WVM262153:WVV262154 E327689:N327690 JA327689:JJ327690 SW327689:TF327690 ACS327689:ADB327690 AMO327689:AMX327690 AWK327689:AWT327690 BGG327689:BGP327690 BQC327689:BQL327690 BZY327689:CAH327690 CJU327689:CKD327690 CTQ327689:CTZ327690 DDM327689:DDV327690 DNI327689:DNR327690 DXE327689:DXN327690 EHA327689:EHJ327690 EQW327689:ERF327690 FAS327689:FBB327690 FKO327689:FKX327690 FUK327689:FUT327690 GEG327689:GEP327690 GOC327689:GOL327690 GXY327689:GYH327690 HHU327689:HID327690 HRQ327689:HRZ327690 IBM327689:IBV327690 ILI327689:ILR327690 IVE327689:IVN327690 JFA327689:JFJ327690 JOW327689:JPF327690 JYS327689:JZB327690 KIO327689:KIX327690 KSK327689:KST327690 LCG327689:LCP327690 LMC327689:LML327690 LVY327689:LWH327690 MFU327689:MGD327690 MPQ327689:MPZ327690 MZM327689:MZV327690 NJI327689:NJR327690 NTE327689:NTN327690 ODA327689:ODJ327690 OMW327689:ONF327690 OWS327689:OXB327690 PGO327689:PGX327690 PQK327689:PQT327690 QAG327689:QAP327690 QKC327689:QKL327690 QTY327689:QUH327690 RDU327689:RED327690 RNQ327689:RNZ327690 RXM327689:RXV327690 SHI327689:SHR327690 SRE327689:SRN327690 TBA327689:TBJ327690 TKW327689:TLF327690 TUS327689:TVB327690 UEO327689:UEX327690 UOK327689:UOT327690 UYG327689:UYP327690 VIC327689:VIL327690 VRY327689:VSH327690 WBU327689:WCD327690 WLQ327689:WLZ327690 WVM327689:WVV327690 E393225:N393226 JA393225:JJ393226 SW393225:TF393226 ACS393225:ADB393226 AMO393225:AMX393226 AWK393225:AWT393226 BGG393225:BGP393226 BQC393225:BQL393226 BZY393225:CAH393226 CJU393225:CKD393226 CTQ393225:CTZ393226 DDM393225:DDV393226 DNI393225:DNR393226 DXE393225:DXN393226 EHA393225:EHJ393226 EQW393225:ERF393226 FAS393225:FBB393226 FKO393225:FKX393226 FUK393225:FUT393226 GEG393225:GEP393226 GOC393225:GOL393226 GXY393225:GYH393226 HHU393225:HID393226 HRQ393225:HRZ393226 IBM393225:IBV393226 ILI393225:ILR393226 IVE393225:IVN393226 JFA393225:JFJ393226 JOW393225:JPF393226 JYS393225:JZB393226 KIO393225:KIX393226 KSK393225:KST393226 LCG393225:LCP393226 LMC393225:LML393226 LVY393225:LWH393226 MFU393225:MGD393226 MPQ393225:MPZ393226 MZM393225:MZV393226 NJI393225:NJR393226 NTE393225:NTN393226 ODA393225:ODJ393226 OMW393225:ONF393226 OWS393225:OXB393226 PGO393225:PGX393226 PQK393225:PQT393226 QAG393225:QAP393226 QKC393225:QKL393226 QTY393225:QUH393226 RDU393225:RED393226 RNQ393225:RNZ393226 RXM393225:RXV393226 SHI393225:SHR393226 SRE393225:SRN393226 TBA393225:TBJ393226 TKW393225:TLF393226 TUS393225:TVB393226 UEO393225:UEX393226 UOK393225:UOT393226 UYG393225:UYP393226 VIC393225:VIL393226 VRY393225:VSH393226 WBU393225:WCD393226 WLQ393225:WLZ393226 WVM393225:WVV393226 E458761:N458762 JA458761:JJ458762 SW458761:TF458762 ACS458761:ADB458762 AMO458761:AMX458762 AWK458761:AWT458762 BGG458761:BGP458762 BQC458761:BQL458762 BZY458761:CAH458762 CJU458761:CKD458762 CTQ458761:CTZ458762 DDM458761:DDV458762 DNI458761:DNR458762 DXE458761:DXN458762 EHA458761:EHJ458762 EQW458761:ERF458762 FAS458761:FBB458762 FKO458761:FKX458762 FUK458761:FUT458762 GEG458761:GEP458762 GOC458761:GOL458762 GXY458761:GYH458762 HHU458761:HID458762 HRQ458761:HRZ458762 IBM458761:IBV458762 ILI458761:ILR458762 IVE458761:IVN458762 JFA458761:JFJ458762 JOW458761:JPF458762 JYS458761:JZB458762 KIO458761:KIX458762 KSK458761:KST458762 LCG458761:LCP458762 LMC458761:LML458762 LVY458761:LWH458762 MFU458761:MGD458762 MPQ458761:MPZ458762 MZM458761:MZV458762 NJI458761:NJR458762 NTE458761:NTN458762 ODA458761:ODJ458762 OMW458761:ONF458762 OWS458761:OXB458762 PGO458761:PGX458762 PQK458761:PQT458762 QAG458761:QAP458762 QKC458761:QKL458762 QTY458761:QUH458762 RDU458761:RED458762 RNQ458761:RNZ458762 RXM458761:RXV458762 SHI458761:SHR458762 SRE458761:SRN458762 TBA458761:TBJ458762 TKW458761:TLF458762 TUS458761:TVB458762 UEO458761:UEX458762 UOK458761:UOT458762 UYG458761:UYP458762 VIC458761:VIL458762 VRY458761:VSH458762 WBU458761:WCD458762 WLQ458761:WLZ458762 WVM458761:WVV458762 E524297:N524298 JA524297:JJ524298 SW524297:TF524298 ACS524297:ADB524298 AMO524297:AMX524298 AWK524297:AWT524298 BGG524297:BGP524298 BQC524297:BQL524298 BZY524297:CAH524298 CJU524297:CKD524298 CTQ524297:CTZ524298 DDM524297:DDV524298 DNI524297:DNR524298 DXE524297:DXN524298 EHA524297:EHJ524298 EQW524297:ERF524298 FAS524297:FBB524298 FKO524297:FKX524298 FUK524297:FUT524298 GEG524297:GEP524298 GOC524297:GOL524298 GXY524297:GYH524298 HHU524297:HID524298 HRQ524297:HRZ524298 IBM524297:IBV524298 ILI524297:ILR524298 IVE524297:IVN524298 JFA524297:JFJ524298 JOW524297:JPF524298 JYS524297:JZB524298 KIO524297:KIX524298 KSK524297:KST524298 LCG524297:LCP524298 LMC524297:LML524298 LVY524297:LWH524298 MFU524297:MGD524298 MPQ524297:MPZ524298 MZM524297:MZV524298 NJI524297:NJR524298 NTE524297:NTN524298 ODA524297:ODJ524298 OMW524297:ONF524298 OWS524297:OXB524298 PGO524297:PGX524298 PQK524297:PQT524298 QAG524297:QAP524298 QKC524297:QKL524298 QTY524297:QUH524298 RDU524297:RED524298 RNQ524297:RNZ524298 RXM524297:RXV524298 SHI524297:SHR524298 SRE524297:SRN524298 TBA524297:TBJ524298 TKW524297:TLF524298 TUS524297:TVB524298 UEO524297:UEX524298 UOK524297:UOT524298 UYG524297:UYP524298 VIC524297:VIL524298 VRY524297:VSH524298 WBU524297:WCD524298 WLQ524297:WLZ524298 WVM524297:WVV524298 E589833:N589834 JA589833:JJ589834 SW589833:TF589834 ACS589833:ADB589834 AMO589833:AMX589834 AWK589833:AWT589834 BGG589833:BGP589834 BQC589833:BQL589834 BZY589833:CAH589834 CJU589833:CKD589834 CTQ589833:CTZ589834 DDM589833:DDV589834 DNI589833:DNR589834 DXE589833:DXN589834 EHA589833:EHJ589834 EQW589833:ERF589834 FAS589833:FBB589834 FKO589833:FKX589834 FUK589833:FUT589834 GEG589833:GEP589834 GOC589833:GOL589834 GXY589833:GYH589834 HHU589833:HID589834 HRQ589833:HRZ589834 IBM589833:IBV589834 ILI589833:ILR589834 IVE589833:IVN589834 JFA589833:JFJ589834 JOW589833:JPF589834 JYS589833:JZB589834 KIO589833:KIX589834 KSK589833:KST589834 LCG589833:LCP589834 LMC589833:LML589834 LVY589833:LWH589834 MFU589833:MGD589834 MPQ589833:MPZ589834 MZM589833:MZV589834 NJI589833:NJR589834 NTE589833:NTN589834 ODA589833:ODJ589834 OMW589833:ONF589834 OWS589833:OXB589834 PGO589833:PGX589834 PQK589833:PQT589834 QAG589833:QAP589834 QKC589833:QKL589834 QTY589833:QUH589834 RDU589833:RED589834 RNQ589833:RNZ589834 RXM589833:RXV589834 SHI589833:SHR589834 SRE589833:SRN589834 TBA589833:TBJ589834 TKW589833:TLF589834 TUS589833:TVB589834 UEO589833:UEX589834 UOK589833:UOT589834 UYG589833:UYP589834 VIC589833:VIL589834 VRY589833:VSH589834 WBU589833:WCD589834 WLQ589833:WLZ589834 WVM589833:WVV589834 E655369:N655370 JA655369:JJ655370 SW655369:TF655370 ACS655369:ADB655370 AMO655369:AMX655370 AWK655369:AWT655370 BGG655369:BGP655370 BQC655369:BQL655370 BZY655369:CAH655370 CJU655369:CKD655370 CTQ655369:CTZ655370 DDM655369:DDV655370 DNI655369:DNR655370 DXE655369:DXN655370 EHA655369:EHJ655370 EQW655369:ERF655370 FAS655369:FBB655370 FKO655369:FKX655370 FUK655369:FUT655370 GEG655369:GEP655370 GOC655369:GOL655370 GXY655369:GYH655370 HHU655369:HID655370 HRQ655369:HRZ655370 IBM655369:IBV655370 ILI655369:ILR655370 IVE655369:IVN655370 JFA655369:JFJ655370 JOW655369:JPF655370 JYS655369:JZB655370 KIO655369:KIX655370 KSK655369:KST655370 LCG655369:LCP655370 LMC655369:LML655370 LVY655369:LWH655370 MFU655369:MGD655370 MPQ655369:MPZ655370 MZM655369:MZV655370 NJI655369:NJR655370 NTE655369:NTN655370 ODA655369:ODJ655370 OMW655369:ONF655370 OWS655369:OXB655370 PGO655369:PGX655370 PQK655369:PQT655370 QAG655369:QAP655370 QKC655369:QKL655370 QTY655369:QUH655370 RDU655369:RED655370 RNQ655369:RNZ655370 RXM655369:RXV655370 SHI655369:SHR655370 SRE655369:SRN655370 TBA655369:TBJ655370 TKW655369:TLF655370 TUS655369:TVB655370 UEO655369:UEX655370 UOK655369:UOT655370 UYG655369:UYP655370 VIC655369:VIL655370 VRY655369:VSH655370 WBU655369:WCD655370 WLQ655369:WLZ655370 WVM655369:WVV655370 E720905:N720906 JA720905:JJ720906 SW720905:TF720906 ACS720905:ADB720906 AMO720905:AMX720906 AWK720905:AWT720906 BGG720905:BGP720906 BQC720905:BQL720906 BZY720905:CAH720906 CJU720905:CKD720906 CTQ720905:CTZ720906 DDM720905:DDV720906 DNI720905:DNR720906 DXE720905:DXN720906 EHA720905:EHJ720906 EQW720905:ERF720906 FAS720905:FBB720906 FKO720905:FKX720906 FUK720905:FUT720906 GEG720905:GEP720906 GOC720905:GOL720906 GXY720905:GYH720906 HHU720905:HID720906 HRQ720905:HRZ720906 IBM720905:IBV720906 ILI720905:ILR720906 IVE720905:IVN720906 JFA720905:JFJ720906 JOW720905:JPF720906 JYS720905:JZB720906 KIO720905:KIX720906 KSK720905:KST720906 LCG720905:LCP720906 LMC720905:LML720906 LVY720905:LWH720906 MFU720905:MGD720906 MPQ720905:MPZ720906 MZM720905:MZV720906 NJI720905:NJR720906 NTE720905:NTN720906 ODA720905:ODJ720906 OMW720905:ONF720906 OWS720905:OXB720906 PGO720905:PGX720906 PQK720905:PQT720906 QAG720905:QAP720906 QKC720905:QKL720906 QTY720905:QUH720906 RDU720905:RED720906 RNQ720905:RNZ720906 RXM720905:RXV720906 SHI720905:SHR720906 SRE720905:SRN720906 TBA720905:TBJ720906 TKW720905:TLF720906 TUS720905:TVB720906 UEO720905:UEX720906 UOK720905:UOT720906 UYG720905:UYP720906 VIC720905:VIL720906 VRY720905:VSH720906 WBU720905:WCD720906 WLQ720905:WLZ720906 WVM720905:WVV720906 E786441:N786442 JA786441:JJ786442 SW786441:TF786442 ACS786441:ADB786442 AMO786441:AMX786442 AWK786441:AWT786442 BGG786441:BGP786442 BQC786441:BQL786442 BZY786441:CAH786442 CJU786441:CKD786442 CTQ786441:CTZ786442 DDM786441:DDV786442 DNI786441:DNR786442 DXE786441:DXN786442 EHA786441:EHJ786442 EQW786441:ERF786442 FAS786441:FBB786442 FKO786441:FKX786442 FUK786441:FUT786442 GEG786441:GEP786442 GOC786441:GOL786442 GXY786441:GYH786442 HHU786441:HID786442 HRQ786441:HRZ786442 IBM786441:IBV786442 ILI786441:ILR786442 IVE786441:IVN786442 JFA786441:JFJ786442 JOW786441:JPF786442 JYS786441:JZB786442 KIO786441:KIX786442 KSK786441:KST786442 LCG786441:LCP786442 LMC786441:LML786442 LVY786441:LWH786442 MFU786441:MGD786442 MPQ786441:MPZ786442 MZM786441:MZV786442 NJI786441:NJR786442 NTE786441:NTN786442 ODA786441:ODJ786442 OMW786441:ONF786442 OWS786441:OXB786442 PGO786441:PGX786442 PQK786441:PQT786442 QAG786441:QAP786442 QKC786441:QKL786442 QTY786441:QUH786442 RDU786441:RED786442 RNQ786441:RNZ786442 RXM786441:RXV786442 SHI786441:SHR786442 SRE786441:SRN786442 TBA786441:TBJ786442 TKW786441:TLF786442 TUS786441:TVB786442 UEO786441:UEX786442 UOK786441:UOT786442 UYG786441:UYP786442 VIC786441:VIL786442 VRY786441:VSH786442 WBU786441:WCD786442 WLQ786441:WLZ786442 WVM786441:WVV786442 E851977:N851978 JA851977:JJ851978 SW851977:TF851978 ACS851977:ADB851978 AMO851977:AMX851978 AWK851977:AWT851978 BGG851977:BGP851978 BQC851977:BQL851978 BZY851977:CAH851978 CJU851977:CKD851978 CTQ851977:CTZ851978 DDM851977:DDV851978 DNI851977:DNR851978 DXE851977:DXN851978 EHA851977:EHJ851978 EQW851977:ERF851978 FAS851977:FBB851978 FKO851977:FKX851978 FUK851977:FUT851978 GEG851977:GEP851978 GOC851977:GOL851978 GXY851977:GYH851978 HHU851977:HID851978 HRQ851977:HRZ851978 IBM851977:IBV851978 ILI851977:ILR851978 IVE851977:IVN851978 JFA851977:JFJ851978 JOW851977:JPF851978 JYS851977:JZB851978 KIO851977:KIX851978 KSK851977:KST851978 LCG851977:LCP851978 LMC851977:LML851978 LVY851977:LWH851978 MFU851977:MGD851978 MPQ851977:MPZ851978 MZM851977:MZV851978 NJI851977:NJR851978 NTE851977:NTN851978 ODA851977:ODJ851978 OMW851977:ONF851978 OWS851977:OXB851978 PGO851977:PGX851978 PQK851977:PQT851978 QAG851977:QAP851978 QKC851977:QKL851978 QTY851977:QUH851978 RDU851977:RED851978 RNQ851977:RNZ851978 RXM851977:RXV851978 SHI851977:SHR851978 SRE851977:SRN851978 TBA851977:TBJ851978 TKW851977:TLF851978 TUS851977:TVB851978 UEO851977:UEX851978 UOK851977:UOT851978 UYG851977:UYP851978 VIC851977:VIL851978 VRY851977:VSH851978 WBU851977:WCD851978 WLQ851977:WLZ851978 WVM851977:WVV851978 E917513:N917514 JA917513:JJ917514 SW917513:TF917514 ACS917513:ADB917514 AMO917513:AMX917514 AWK917513:AWT917514 BGG917513:BGP917514 BQC917513:BQL917514 BZY917513:CAH917514 CJU917513:CKD917514 CTQ917513:CTZ917514 DDM917513:DDV917514 DNI917513:DNR917514 DXE917513:DXN917514 EHA917513:EHJ917514 EQW917513:ERF917514 FAS917513:FBB917514 FKO917513:FKX917514 FUK917513:FUT917514 GEG917513:GEP917514 GOC917513:GOL917514 GXY917513:GYH917514 HHU917513:HID917514 HRQ917513:HRZ917514 IBM917513:IBV917514 ILI917513:ILR917514 IVE917513:IVN917514 JFA917513:JFJ917514 JOW917513:JPF917514 JYS917513:JZB917514 KIO917513:KIX917514 KSK917513:KST917514 LCG917513:LCP917514 LMC917513:LML917514 LVY917513:LWH917514 MFU917513:MGD917514 MPQ917513:MPZ917514 MZM917513:MZV917514 NJI917513:NJR917514 NTE917513:NTN917514 ODA917513:ODJ917514 OMW917513:ONF917514 OWS917513:OXB917514 PGO917513:PGX917514 PQK917513:PQT917514 QAG917513:QAP917514 QKC917513:QKL917514 QTY917513:QUH917514 RDU917513:RED917514 RNQ917513:RNZ917514 RXM917513:RXV917514 SHI917513:SHR917514 SRE917513:SRN917514 TBA917513:TBJ917514 TKW917513:TLF917514 TUS917513:TVB917514 UEO917513:UEX917514 UOK917513:UOT917514 UYG917513:UYP917514 VIC917513:VIL917514 VRY917513:VSH917514 WBU917513:WCD917514 WLQ917513:WLZ917514 WVM917513:WVV917514 E983049:N983050 JA983049:JJ983050 SW983049:TF983050 ACS983049:ADB983050 AMO983049:AMX983050 AWK983049:AWT983050 BGG983049:BGP983050 BQC983049:BQL983050 BZY983049:CAH983050 CJU983049:CKD983050 CTQ983049:CTZ983050 DDM983049:DDV983050 DNI983049:DNR983050 DXE983049:DXN983050 EHA983049:EHJ983050 EQW983049:ERF983050 FAS983049:FBB983050 FKO983049:FKX983050 FUK983049:FUT983050 GEG983049:GEP983050 GOC983049:GOL983050 GXY983049:GYH983050 HHU983049:HID983050 HRQ983049:HRZ983050 IBM983049:IBV983050 ILI983049:ILR983050 IVE983049:IVN983050 JFA983049:JFJ983050 JOW983049:JPF983050 JYS983049:JZB983050 KIO983049:KIX983050 KSK983049:KST983050 LCG983049:LCP983050 LMC983049:LML983050 LVY983049:LWH983050 MFU983049:MGD983050 MPQ983049:MPZ983050 MZM983049:MZV983050 NJI983049:NJR983050 NTE983049:NTN983050 ODA983049:ODJ983050 OMW983049:ONF983050 OWS983049:OXB983050 PGO983049:PGX983050 PQK983049:PQT983050 QAG983049:QAP983050 QKC983049:QKL983050 QTY983049:QUH983050 RDU983049:RED983050 RNQ983049:RNZ983050 RXM983049:RXV983050 SHI983049:SHR983050 SRE983049:SRN983050 TBA983049:TBJ983050 TKW983049:TLF983050 TUS983049:TVB983050 UEO983049:UEX983050 UOK983049:UOT983050 UYG983049:UYP983050 VIC983049:VIL983050 VRY983049:VSH983050 WBU983049:WCD983050 WLQ983049:WLZ983050 WVM983049:WVV983050 E11:E12 JA11:JA12 SW11:SW12 ACS11:ACS12 AMO11:AMO12 AWK11:AWK12 BGG11:BGG12 BQC11:BQC12 BZY11:BZY12 CJU11:CJU12 CTQ11:CTQ12 DDM11:DDM12 DNI11:DNI12 DXE11:DXE12 EHA11:EHA12 EQW11:EQW12 FAS11:FAS12 FKO11:FKO12 FUK11:FUK12 GEG11:GEG12 GOC11:GOC12 GXY11:GXY12 HHU11:HHU12 HRQ11:HRQ12 IBM11:IBM12 ILI11:ILI12 IVE11:IVE12 JFA11:JFA12 JOW11:JOW12 JYS11:JYS12 KIO11:KIO12 KSK11:KSK12 LCG11:LCG12 LMC11:LMC12 LVY11:LVY12 MFU11:MFU12 MPQ11:MPQ12 MZM11:MZM12 NJI11:NJI12 NTE11:NTE12 ODA11:ODA12 OMW11:OMW12 OWS11:OWS12 PGO11:PGO12 PQK11:PQK12 QAG11:QAG12 QKC11:QKC12 QTY11:QTY12 RDU11:RDU12 RNQ11:RNQ12 RXM11:RXM12 SHI11:SHI12 SRE11:SRE12 TBA11:TBA12 TKW11:TKW12 TUS11:TUS12 UEO11:UEO12 UOK11:UOK12 UYG11:UYG12 VIC11:VIC12 VRY11:VRY12 WBU11:WBU12 WLQ11:WLQ12 WVM11:WVM12 E65547:E65548 JA65547:JA65548 SW65547:SW65548 ACS65547:ACS65548 AMO65547:AMO65548 AWK65547:AWK65548 BGG65547:BGG65548 BQC65547:BQC65548 BZY65547:BZY65548 CJU65547:CJU65548 CTQ65547:CTQ65548 DDM65547:DDM65548 DNI65547:DNI65548 DXE65547:DXE65548 EHA65547:EHA65548 EQW65547:EQW65548 FAS65547:FAS65548 FKO65547:FKO65548 FUK65547:FUK65548 GEG65547:GEG65548 GOC65547:GOC65548 GXY65547:GXY65548 HHU65547:HHU65548 HRQ65547:HRQ65548 IBM65547:IBM65548 ILI65547:ILI65548 IVE65547:IVE65548 JFA65547:JFA65548 JOW65547:JOW65548 JYS65547:JYS65548 KIO65547:KIO65548 KSK65547:KSK65548 LCG65547:LCG65548 LMC65547:LMC65548 LVY65547:LVY65548 MFU65547:MFU65548 MPQ65547:MPQ65548 MZM65547:MZM65548 NJI65547:NJI65548 NTE65547:NTE65548 ODA65547:ODA65548 OMW65547:OMW65548 OWS65547:OWS65548 PGO65547:PGO65548 PQK65547:PQK65548 QAG65547:QAG65548 QKC65547:QKC65548 QTY65547:QTY65548 RDU65547:RDU65548 RNQ65547:RNQ65548 RXM65547:RXM65548 SHI65547:SHI65548 SRE65547:SRE65548 TBA65547:TBA65548 TKW65547:TKW65548 TUS65547:TUS65548 UEO65547:UEO65548 UOK65547:UOK65548 UYG65547:UYG65548 VIC65547:VIC65548 VRY65547:VRY65548 WBU65547:WBU65548 WLQ65547:WLQ65548 WVM65547:WVM65548 E131083:E131084 JA131083:JA131084 SW131083:SW131084 ACS131083:ACS131084 AMO131083:AMO131084 AWK131083:AWK131084 BGG131083:BGG131084 BQC131083:BQC131084 BZY131083:BZY131084 CJU131083:CJU131084 CTQ131083:CTQ131084 DDM131083:DDM131084 DNI131083:DNI131084 DXE131083:DXE131084 EHA131083:EHA131084 EQW131083:EQW131084 FAS131083:FAS131084 FKO131083:FKO131084 FUK131083:FUK131084 GEG131083:GEG131084 GOC131083:GOC131084 GXY131083:GXY131084 HHU131083:HHU131084 HRQ131083:HRQ131084 IBM131083:IBM131084 ILI131083:ILI131084 IVE131083:IVE131084 JFA131083:JFA131084 JOW131083:JOW131084 JYS131083:JYS131084 KIO131083:KIO131084 KSK131083:KSK131084 LCG131083:LCG131084 LMC131083:LMC131084 LVY131083:LVY131084 MFU131083:MFU131084 MPQ131083:MPQ131084 MZM131083:MZM131084 NJI131083:NJI131084 NTE131083:NTE131084 ODA131083:ODA131084 OMW131083:OMW131084 OWS131083:OWS131084 PGO131083:PGO131084 PQK131083:PQK131084 QAG131083:QAG131084 QKC131083:QKC131084 QTY131083:QTY131084 RDU131083:RDU131084 RNQ131083:RNQ131084 RXM131083:RXM131084 SHI131083:SHI131084 SRE131083:SRE131084 TBA131083:TBA131084 TKW131083:TKW131084 TUS131083:TUS131084 UEO131083:UEO131084 UOK131083:UOK131084 UYG131083:UYG131084 VIC131083:VIC131084 VRY131083:VRY131084 WBU131083:WBU131084 WLQ131083:WLQ131084 WVM131083:WVM131084 E196619:E196620 JA196619:JA196620 SW196619:SW196620 ACS196619:ACS196620 AMO196619:AMO196620 AWK196619:AWK196620 BGG196619:BGG196620 BQC196619:BQC196620 BZY196619:BZY196620 CJU196619:CJU196620 CTQ196619:CTQ196620 DDM196619:DDM196620 DNI196619:DNI196620 DXE196619:DXE196620 EHA196619:EHA196620 EQW196619:EQW196620 FAS196619:FAS196620 FKO196619:FKO196620 FUK196619:FUK196620 GEG196619:GEG196620 GOC196619:GOC196620 GXY196619:GXY196620 HHU196619:HHU196620 HRQ196619:HRQ196620 IBM196619:IBM196620 ILI196619:ILI196620 IVE196619:IVE196620 JFA196619:JFA196620 JOW196619:JOW196620 JYS196619:JYS196620 KIO196619:KIO196620 KSK196619:KSK196620 LCG196619:LCG196620 LMC196619:LMC196620 LVY196619:LVY196620 MFU196619:MFU196620 MPQ196619:MPQ196620 MZM196619:MZM196620 NJI196619:NJI196620 NTE196619:NTE196620 ODA196619:ODA196620 OMW196619:OMW196620 OWS196619:OWS196620 PGO196619:PGO196620 PQK196619:PQK196620 QAG196619:QAG196620 QKC196619:QKC196620 QTY196619:QTY196620 RDU196619:RDU196620 RNQ196619:RNQ196620 RXM196619:RXM196620 SHI196619:SHI196620 SRE196619:SRE196620 TBA196619:TBA196620 TKW196619:TKW196620 TUS196619:TUS196620 UEO196619:UEO196620 UOK196619:UOK196620 UYG196619:UYG196620 VIC196619:VIC196620 VRY196619:VRY196620 WBU196619:WBU196620 WLQ196619:WLQ196620 WVM196619:WVM196620 E262155:E262156 JA262155:JA262156 SW262155:SW262156 ACS262155:ACS262156 AMO262155:AMO262156 AWK262155:AWK262156 BGG262155:BGG262156 BQC262155:BQC262156 BZY262155:BZY262156 CJU262155:CJU262156 CTQ262155:CTQ262156 DDM262155:DDM262156 DNI262155:DNI262156 DXE262155:DXE262156 EHA262155:EHA262156 EQW262155:EQW262156 FAS262155:FAS262156 FKO262155:FKO262156 FUK262155:FUK262156 GEG262155:GEG262156 GOC262155:GOC262156 GXY262155:GXY262156 HHU262155:HHU262156 HRQ262155:HRQ262156 IBM262155:IBM262156 ILI262155:ILI262156 IVE262155:IVE262156 JFA262155:JFA262156 JOW262155:JOW262156 JYS262155:JYS262156 KIO262155:KIO262156 KSK262155:KSK262156 LCG262155:LCG262156 LMC262155:LMC262156 LVY262155:LVY262156 MFU262155:MFU262156 MPQ262155:MPQ262156 MZM262155:MZM262156 NJI262155:NJI262156 NTE262155:NTE262156 ODA262155:ODA262156 OMW262155:OMW262156 OWS262155:OWS262156 PGO262155:PGO262156 PQK262155:PQK262156 QAG262155:QAG262156 QKC262155:QKC262156 QTY262155:QTY262156 RDU262155:RDU262156 RNQ262155:RNQ262156 RXM262155:RXM262156 SHI262155:SHI262156 SRE262155:SRE262156 TBA262155:TBA262156 TKW262155:TKW262156 TUS262155:TUS262156 UEO262155:UEO262156 UOK262155:UOK262156 UYG262155:UYG262156 VIC262155:VIC262156 VRY262155:VRY262156 WBU262155:WBU262156 WLQ262155:WLQ262156 WVM262155:WVM262156 E327691:E327692 JA327691:JA327692 SW327691:SW327692 ACS327691:ACS327692 AMO327691:AMO327692 AWK327691:AWK327692 BGG327691:BGG327692 BQC327691:BQC327692 BZY327691:BZY327692 CJU327691:CJU327692 CTQ327691:CTQ327692 DDM327691:DDM327692 DNI327691:DNI327692 DXE327691:DXE327692 EHA327691:EHA327692 EQW327691:EQW327692 FAS327691:FAS327692 FKO327691:FKO327692 FUK327691:FUK327692 GEG327691:GEG327692 GOC327691:GOC327692 GXY327691:GXY327692 HHU327691:HHU327692 HRQ327691:HRQ327692 IBM327691:IBM327692 ILI327691:ILI327692 IVE327691:IVE327692 JFA327691:JFA327692 JOW327691:JOW327692 JYS327691:JYS327692 KIO327691:KIO327692 KSK327691:KSK327692 LCG327691:LCG327692 LMC327691:LMC327692 LVY327691:LVY327692 MFU327691:MFU327692 MPQ327691:MPQ327692 MZM327691:MZM327692 NJI327691:NJI327692 NTE327691:NTE327692 ODA327691:ODA327692 OMW327691:OMW327692 OWS327691:OWS327692 PGO327691:PGO327692 PQK327691:PQK327692 QAG327691:QAG327692 QKC327691:QKC327692 QTY327691:QTY327692 RDU327691:RDU327692 RNQ327691:RNQ327692 RXM327691:RXM327692 SHI327691:SHI327692 SRE327691:SRE327692 TBA327691:TBA327692 TKW327691:TKW327692 TUS327691:TUS327692 UEO327691:UEO327692 UOK327691:UOK327692 UYG327691:UYG327692 VIC327691:VIC327692 VRY327691:VRY327692 WBU327691:WBU327692 WLQ327691:WLQ327692 WVM327691:WVM327692 E393227:E393228 JA393227:JA393228 SW393227:SW393228 ACS393227:ACS393228 AMO393227:AMO393228 AWK393227:AWK393228 BGG393227:BGG393228 BQC393227:BQC393228 BZY393227:BZY393228 CJU393227:CJU393228 CTQ393227:CTQ393228 DDM393227:DDM393228 DNI393227:DNI393228 DXE393227:DXE393228 EHA393227:EHA393228 EQW393227:EQW393228 FAS393227:FAS393228 FKO393227:FKO393228 FUK393227:FUK393228 GEG393227:GEG393228 GOC393227:GOC393228 GXY393227:GXY393228 HHU393227:HHU393228 HRQ393227:HRQ393228 IBM393227:IBM393228 ILI393227:ILI393228 IVE393227:IVE393228 JFA393227:JFA393228 JOW393227:JOW393228 JYS393227:JYS393228 KIO393227:KIO393228 KSK393227:KSK393228 LCG393227:LCG393228 LMC393227:LMC393228 LVY393227:LVY393228 MFU393227:MFU393228 MPQ393227:MPQ393228 MZM393227:MZM393228 NJI393227:NJI393228 NTE393227:NTE393228 ODA393227:ODA393228 OMW393227:OMW393228 OWS393227:OWS393228 PGO393227:PGO393228 PQK393227:PQK393228 QAG393227:QAG393228 QKC393227:QKC393228 QTY393227:QTY393228 RDU393227:RDU393228 RNQ393227:RNQ393228 RXM393227:RXM393228 SHI393227:SHI393228 SRE393227:SRE393228 TBA393227:TBA393228 TKW393227:TKW393228 TUS393227:TUS393228 UEO393227:UEO393228 UOK393227:UOK393228 UYG393227:UYG393228 VIC393227:VIC393228 VRY393227:VRY393228 WBU393227:WBU393228 WLQ393227:WLQ393228 WVM393227:WVM393228 E458763:E458764 JA458763:JA458764 SW458763:SW458764 ACS458763:ACS458764 AMO458763:AMO458764 AWK458763:AWK458764 BGG458763:BGG458764 BQC458763:BQC458764 BZY458763:BZY458764 CJU458763:CJU458764 CTQ458763:CTQ458764 DDM458763:DDM458764 DNI458763:DNI458764 DXE458763:DXE458764 EHA458763:EHA458764 EQW458763:EQW458764 FAS458763:FAS458764 FKO458763:FKO458764 FUK458763:FUK458764 GEG458763:GEG458764 GOC458763:GOC458764 GXY458763:GXY458764 HHU458763:HHU458764 HRQ458763:HRQ458764 IBM458763:IBM458764 ILI458763:ILI458764 IVE458763:IVE458764 JFA458763:JFA458764 JOW458763:JOW458764 JYS458763:JYS458764 KIO458763:KIO458764 KSK458763:KSK458764 LCG458763:LCG458764 LMC458763:LMC458764 LVY458763:LVY458764 MFU458763:MFU458764 MPQ458763:MPQ458764 MZM458763:MZM458764 NJI458763:NJI458764 NTE458763:NTE458764 ODA458763:ODA458764 OMW458763:OMW458764 OWS458763:OWS458764 PGO458763:PGO458764 PQK458763:PQK458764 QAG458763:QAG458764 QKC458763:QKC458764 QTY458763:QTY458764 RDU458763:RDU458764 RNQ458763:RNQ458764 RXM458763:RXM458764 SHI458763:SHI458764 SRE458763:SRE458764 TBA458763:TBA458764 TKW458763:TKW458764 TUS458763:TUS458764 UEO458763:UEO458764 UOK458763:UOK458764 UYG458763:UYG458764 VIC458763:VIC458764 VRY458763:VRY458764 WBU458763:WBU458764 WLQ458763:WLQ458764 WVM458763:WVM458764 E524299:E524300 JA524299:JA524300 SW524299:SW524300 ACS524299:ACS524300 AMO524299:AMO524300 AWK524299:AWK524300 BGG524299:BGG524300 BQC524299:BQC524300 BZY524299:BZY524300 CJU524299:CJU524300 CTQ524299:CTQ524300 DDM524299:DDM524300 DNI524299:DNI524300 DXE524299:DXE524300 EHA524299:EHA524300 EQW524299:EQW524300 FAS524299:FAS524300 FKO524299:FKO524300 FUK524299:FUK524300 GEG524299:GEG524300 GOC524299:GOC524300 GXY524299:GXY524300 HHU524299:HHU524300 HRQ524299:HRQ524300 IBM524299:IBM524300 ILI524299:ILI524300 IVE524299:IVE524300 JFA524299:JFA524300 JOW524299:JOW524300 JYS524299:JYS524300 KIO524299:KIO524300 KSK524299:KSK524300 LCG524299:LCG524300 LMC524299:LMC524300 LVY524299:LVY524300 MFU524299:MFU524300 MPQ524299:MPQ524300 MZM524299:MZM524300 NJI524299:NJI524300 NTE524299:NTE524300 ODA524299:ODA524300 OMW524299:OMW524300 OWS524299:OWS524300 PGO524299:PGO524300 PQK524299:PQK524300 QAG524299:QAG524300 QKC524299:QKC524300 QTY524299:QTY524300 RDU524299:RDU524300 RNQ524299:RNQ524300 RXM524299:RXM524300 SHI524299:SHI524300 SRE524299:SRE524300 TBA524299:TBA524300 TKW524299:TKW524300 TUS524299:TUS524300 UEO524299:UEO524300 UOK524299:UOK524300 UYG524299:UYG524300 VIC524299:VIC524300 VRY524299:VRY524300 WBU524299:WBU524300 WLQ524299:WLQ524300 WVM524299:WVM524300 E589835:E589836 JA589835:JA589836 SW589835:SW589836 ACS589835:ACS589836 AMO589835:AMO589836 AWK589835:AWK589836 BGG589835:BGG589836 BQC589835:BQC589836 BZY589835:BZY589836 CJU589835:CJU589836 CTQ589835:CTQ589836 DDM589835:DDM589836 DNI589835:DNI589836 DXE589835:DXE589836 EHA589835:EHA589836 EQW589835:EQW589836 FAS589835:FAS589836 FKO589835:FKO589836 FUK589835:FUK589836 GEG589835:GEG589836 GOC589835:GOC589836 GXY589835:GXY589836 HHU589835:HHU589836 HRQ589835:HRQ589836 IBM589835:IBM589836 ILI589835:ILI589836 IVE589835:IVE589836 JFA589835:JFA589836 JOW589835:JOW589836 JYS589835:JYS589836 KIO589835:KIO589836 KSK589835:KSK589836 LCG589835:LCG589836 LMC589835:LMC589836 LVY589835:LVY589836 MFU589835:MFU589836 MPQ589835:MPQ589836 MZM589835:MZM589836 NJI589835:NJI589836 NTE589835:NTE589836 ODA589835:ODA589836 OMW589835:OMW589836 OWS589835:OWS589836 PGO589835:PGO589836 PQK589835:PQK589836 QAG589835:QAG589836 QKC589835:QKC589836 QTY589835:QTY589836 RDU589835:RDU589836 RNQ589835:RNQ589836 RXM589835:RXM589836 SHI589835:SHI589836 SRE589835:SRE589836 TBA589835:TBA589836 TKW589835:TKW589836 TUS589835:TUS589836 UEO589835:UEO589836 UOK589835:UOK589836 UYG589835:UYG589836 VIC589835:VIC589836 VRY589835:VRY589836 WBU589835:WBU589836 WLQ589835:WLQ589836 WVM589835:WVM589836 E655371:E655372 JA655371:JA655372 SW655371:SW655372 ACS655371:ACS655372 AMO655371:AMO655372 AWK655371:AWK655372 BGG655371:BGG655372 BQC655371:BQC655372 BZY655371:BZY655372 CJU655371:CJU655372 CTQ655371:CTQ655372 DDM655371:DDM655372 DNI655371:DNI655372 DXE655371:DXE655372 EHA655371:EHA655372 EQW655371:EQW655372 FAS655371:FAS655372 FKO655371:FKO655372 FUK655371:FUK655372 GEG655371:GEG655372 GOC655371:GOC655372 GXY655371:GXY655372 HHU655371:HHU655372 HRQ655371:HRQ655372 IBM655371:IBM655372 ILI655371:ILI655372 IVE655371:IVE655372 JFA655371:JFA655372 JOW655371:JOW655372 JYS655371:JYS655372 KIO655371:KIO655372 KSK655371:KSK655372 LCG655371:LCG655372 LMC655371:LMC655372 LVY655371:LVY655372 MFU655371:MFU655372 MPQ655371:MPQ655372 MZM655371:MZM655372 NJI655371:NJI655372 NTE655371:NTE655372 ODA655371:ODA655372 OMW655371:OMW655372 OWS655371:OWS655372 PGO655371:PGO655372 PQK655371:PQK655372 QAG655371:QAG655372 QKC655371:QKC655372 QTY655371:QTY655372 RDU655371:RDU655372 RNQ655371:RNQ655372 RXM655371:RXM655372 SHI655371:SHI655372 SRE655371:SRE655372 TBA655371:TBA655372 TKW655371:TKW655372 TUS655371:TUS655372 UEO655371:UEO655372 UOK655371:UOK655372 UYG655371:UYG655372 VIC655371:VIC655372 VRY655371:VRY655372 WBU655371:WBU655372 WLQ655371:WLQ655372 WVM655371:WVM655372 E720907:E720908 JA720907:JA720908 SW720907:SW720908 ACS720907:ACS720908 AMO720907:AMO720908 AWK720907:AWK720908 BGG720907:BGG720908 BQC720907:BQC720908 BZY720907:BZY720908 CJU720907:CJU720908 CTQ720907:CTQ720908 DDM720907:DDM720908 DNI720907:DNI720908 DXE720907:DXE720908 EHA720907:EHA720908 EQW720907:EQW720908 FAS720907:FAS720908 FKO720907:FKO720908 FUK720907:FUK720908 GEG720907:GEG720908 GOC720907:GOC720908 GXY720907:GXY720908 HHU720907:HHU720908 HRQ720907:HRQ720908 IBM720907:IBM720908 ILI720907:ILI720908 IVE720907:IVE720908 JFA720907:JFA720908 JOW720907:JOW720908 JYS720907:JYS720908 KIO720907:KIO720908 KSK720907:KSK720908 LCG720907:LCG720908 LMC720907:LMC720908 LVY720907:LVY720908 MFU720907:MFU720908 MPQ720907:MPQ720908 MZM720907:MZM720908 NJI720907:NJI720908 NTE720907:NTE720908 ODA720907:ODA720908 OMW720907:OMW720908 OWS720907:OWS720908 PGO720907:PGO720908 PQK720907:PQK720908 QAG720907:QAG720908 QKC720907:QKC720908 QTY720907:QTY720908 RDU720907:RDU720908 RNQ720907:RNQ720908 RXM720907:RXM720908 SHI720907:SHI720908 SRE720907:SRE720908 TBA720907:TBA720908 TKW720907:TKW720908 TUS720907:TUS720908 UEO720907:UEO720908 UOK720907:UOK720908 UYG720907:UYG720908 VIC720907:VIC720908 VRY720907:VRY720908 WBU720907:WBU720908 WLQ720907:WLQ720908 WVM720907:WVM720908 E786443:E786444 JA786443:JA786444 SW786443:SW786444 ACS786443:ACS786444 AMO786443:AMO786444 AWK786443:AWK786444 BGG786443:BGG786444 BQC786443:BQC786444 BZY786443:BZY786444 CJU786443:CJU786444 CTQ786443:CTQ786444 DDM786443:DDM786444 DNI786443:DNI786444 DXE786443:DXE786444 EHA786443:EHA786444 EQW786443:EQW786444 FAS786443:FAS786444 FKO786443:FKO786444 FUK786443:FUK786444 GEG786443:GEG786444 GOC786443:GOC786444 GXY786443:GXY786444 HHU786443:HHU786444 HRQ786443:HRQ786444 IBM786443:IBM786444 ILI786443:ILI786444 IVE786443:IVE786444 JFA786443:JFA786444 JOW786443:JOW786444 JYS786443:JYS786444 KIO786443:KIO786444 KSK786443:KSK786444 LCG786443:LCG786444 LMC786443:LMC786444 LVY786443:LVY786444 MFU786443:MFU786444 MPQ786443:MPQ786444 MZM786443:MZM786444 NJI786443:NJI786444 NTE786443:NTE786444 ODA786443:ODA786444 OMW786443:OMW786444 OWS786443:OWS786444 PGO786443:PGO786444 PQK786443:PQK786444 QAG786443:QAG786444 QKC786443:QKC786444 QTY786443:QTY786444 RDU786443:RDU786444 RNQ786443:RNQ786444 RXM786443:RXM786444 SHI786443:SHI786444 SRE786443:SRE786444 TBA786443:TBA786444 TKW786443:TKW786444 TUS786443:TUS786444 UEO786443:UEO786444 UOK786443:UOK786444 UYG786443:UYG786444 VIC786443:VIC786444 VRY786443:VRY786444 WBU786443:WBU786444 WLQ786443:WLQ786444 WVM786443:WVM786444 E851979:E851980 JA851979:JA851980 SW851979:SW851980 ACS851979:ACS851980 AMO851979:AMO851980 AWK851979:AWK851980 BGG851979:BGG851980 BQC851979:BQC851980 BZY851979:BZY851980 CJU851979:CJU851980 CTQ851979:CTQ851980 DDM851979:DDM851980 DNI851979:DNI851980 DXE851979:DXE851980 EHA851979:EHA851980 EQW851979:EQW851980 FAS851979:FAS851980 FKO851979:FKO851980 FUK851979:FUK851980 GEG851979:GEG851980 GOC851979:GOC851980 GXY851979:GXY851980 HHU851979:HHU851980 HRQ851979:HRQ851980 IBM851979:IBM851980 ILI851979:ILI851980 IVE851979:IVE851980 JFA851979:JFA851980 JOW851979:JOW851980 JYS851979:JYS851980 KIO851979:KIO851980 KSK851979:KSK851980 LCG851979:LCG851980 LMC851979:LMC851980 LVY851979:LVY851980 MFU851979:MFU851980 MPQ851979:MPQ851980 MZM851979:MZM851980 NJI851979:NJI851980 NTE851979:NTE851980 ODA851979:ODA851980 OMW851979:OMW851980 OWS851979:OWS851980 PGO851979:PGO851980 PQK851979:PQK851980 QAG851979:QAG851980 QKC851979:QKC851980 QTY851979:QTY851980 RDU851979:RDU851980 RNQ851979:RNQ851980 RXM851979:RXM851980 SHI851979:SHI851980 SRE851979:SRE851980 TBA851979:TBA851980 TKW851979:TKW851980 TUS851979:TUS851980 UEO851979:UEO851980 UOK851979:UOK851980 UYG851979:UYG851980 VIC851979:VIC851980 VRY851979:VRY851980 WBU851979:WBU851980 WLQ851979:WLQ851980 WVM851979:WVM851980 E917515:E917516 JA917515:JA917516 SW917515:SW917516 ACS917515:ACS917516 AMO917515:AMO917516 AWK917515:AWK917516 BGG917515:BGG917516 BQC917515:BQC917516 BZY917515:BZY917516 CJU917515:CJU917516 CTQ917515:CTQ917516 DDM917515:DDM917516 DNI917515:DNI917516 DXE917515:DXE917516 EHA917515:EHA917516 EQW917515:EQW917516 FAS917515:FAS917516 FKO917515:FKO917516 FUK917515:FUK917516 GEG917515:GEG917516 GOC917515:GOC917516 GXY917515:GXY917516 HHU917515:HHU917516 HRQ917515:HRQ917516 IBM917515:IBM917516 ILI917515:ILI917516 IVE917515:IVE917516 JFA917515:JFA917516 JOW917515:JOW917516 JYS917515:JYS917516 KIO917515:KIO917516 KSK917515:KSK917516 LCG917515:LCG917516 LMC917515:LMC917516 LVY917515:LVY917516 MFU917515:MFU917516 MPQ917515:MPQ917516 MZM917515:MZM917516 NJI917515:NJI917516 NTE917515:NTE917516 ODA917515:ODA917516 OMW917515:OMW917516 OWS917515:OWS917516 PGO917515:PGO917516 PQK917515:PQK917516 QAG917515:QAG917516 QKC917515:QKC917516 QTY917515:QTY917516 RDU917515:RDU917516 RNQ917515:RNQ917516 RXM917515:RXM917516 SHI917515:SHI917516 SRE917515:SRE917516 TBA917515:TBA917516 TKW917515:TKW917516 TUS917515:TUS917516 UEO917515:UEO917516 UOK917515:UOK917516 UYG917515:UYG917516 VIC917515:VIC917516 VRY917515:VRY917516 WBU917515:WBU917516 WLQ917515:WLQ917516 WVM917515:WVM917516 E983051:E983052 JA983051:JA983052 SW983051:SW983052 ACS983051:ACS983052 AMO983051:AMO983052 AWK983051:AWK983052 BGG983051:BGG983052 BQC983051:BQC983052 BZY983051:BZY983052 CJU983051:CJU983052 CTQ983051:CTQ983052 DDM983051:DDM983052 DNI983051:DNI983052 DXE983051:DXE983052 EHA983051:EHA983052 EQW983051:EQW983052 FAS983051:FAS983052 FKO983051:FKO983052 FUK983051:FUK983052 GEG983051:GEG983052 GOC983051:GOC983052 GXY983051:GXY983052 HHU983051:HHU983052 HRQ983051:HRQ983052 IBM983051:IBM983052 ILI983051:ILI983052 IVE983051:IVE983052 JFA983051:JFA983052 JOW983051:JOW983052 JYS983051:JYS983052 KIO983051:KIO983052 KSK983051:KSK983052 LCG983051:LCG983052 LMC983051:LMC983052 LVY983051:LVY983052 MFU983051:MFU983052 MPQ983051:MPQ983052 MZM983051:MZM983052 NJI983051:NJI983052 NTE983051:NTE983052 ODA983051:ODA983052 OMW983051:OMW983052 OWS983051:OWS983052 PGO983051:PGO983052 PQK983051:PQK983052 QAG983051:QAG983052 QKC983051:QKC983052 QTY983051:QTY983052 RDU983051:RDU983052 RNQ983051:RNQ983052 RXM983051:RXM983052 SHI983051:SHI983052 SRE983051:SRE983052 TBA983051:TBA983052 TKW983051:TKW983052 TUS983051:TUS983052 UEO983051:UEO983052 UOK983051:UOK983052 UYG983051:UYG983052 VIC983051:VIC983052 VRY983051:VRY983052 WBU983051:WBU983052 WLQ983051:WLQ983052 WVM983051:WVM983052 G11:N11 JC11:JJ11 SY11:TF11 ACU11:ADB11 AMQ11:AMX11 AWM11:AWT11 BGI11:BGP11 BQE11:BQL11 CAA11:CAH11 CJW11:CKD11 CTS11:CTZ11 DDO11:DDV11 DNK11:DNR11 DXG11:DXN11 EHC11:EHJ11 EQY11:ERF11 FAU11:FBB11 FKQ11:FKX11 FUM11:FUT11 GEI11:GEP11 GOE11:GOL11 GYA11:GYH11 HHW11:HID11 HRS11:HRZ11 IBO11:IBV11 ILK11:ILR11 IVG11:IVN11 JFC11:JFJ11 JOY11:JPF11 JYU11:JZB11 KIQ11:KIX11 KSM11:KST11 LCI11:LCP11 LME11:LML11 LWA11:LWH11 MFW11:MGD11 MPS11:MPZ11 MZO11:MZV11 NJK11:NJR11 NTG11:NTN11 ODC11:ODJ11 OMY11:ONF11 OWU11:OXB11 PGQ11:PGX11 PQM11:PQT11 QAI11:QAP11 QKE11:QKL11 QUA11:QUH11 RDW11:RED11 RNS11:RNZ11 RXO11:RXV11 SHK11:SHR11 SRG11:SRN11 TBC11:TBJ11 TKY11:TLF11 TUU11:TVB11 UEQ11:UEX11 UOM11:UOT11 UYI11:UYP11 VIE11:VIL11 VSA11:VSH11 WBW11:WCD11 WLS11:WLZ11 WVO11:WVV11 G65547:N65547 JC65547:JJ65547 SY65547:TF65547 ACU65547:ADB65547 AMQ65547:AMX65547 AWM65547:AWT65547 BGI65547:BGP65547 BQE65547:BQL65547 CAA65547:CAH65547 CJW65547:CKD65547 CTS65547:CTZ65547 DDO65547:DDV65547 DNK65547:DNR65547 DXG65547:DXN65547 EHC65547:EHJ65547 EQY65547:ERF65547 FAU65547:FBB65547 FKQ65547:FKX65547 FUM65547:FUT65547 GEI65547:GEP65547 GOE65547:GOL65547 GYA65547:GYH65547 HHW65547:HID65547 HRS65547:HRZ65547 IBO65547:IBV65547 ILK65547:ILR65547 IVG65547:IVN65547 JFC65547:JFJ65547 JOY65547:JPF65547 JYU65547:JZB65547 KIQ65547:KIX65547 KSM65547:KST65547 LCI65547:LCP65547 LME65547:LML65547 LWA65547:LWH65547 MFW65547:MGD65547 MPS65547:MPZ65547 MZO65547:MZV65547 NJK65547:NJR65547 NTG65547:NTN65547 ODC65547:ODJ65547 OMY65547:ONF65547 OWU65547:OXB65547 PGQ65547:PGX65547 PQM65547:PQT65547 QAI65547:QAP65547 QKE65547:QKL65547 QUA65547:QUH65547 RDW65547:RED65547 RNS65547:RNZ65547 RXO65547:RXV65547 SHK65547:SHR65547 SRG65547:SRN65547 TBC65547:TBJ65547 TKY65547:TLF65547 TUU65547:TVB65547 UEQ65547:UEX65547 UOM65547:UOT65547 UYI65547:UYP65547 VIE65547:VIL65547 VSA65547:VSH65547 WBW65547:WCD65547 WLS65547:WLZ65547 WVO65547:WVV65547 G131083:N131083 JC131083:JJ131083 SY131083:TF131083 ACU131083:ADB131083 AMQ131083:AMX131083 AWM131083:AWT131083 BGI131083:BGP131083 BQE131083:BQL131083 CAA131083:CAH131083 CJW131083:CKD131083 CTS131083:CTZ131083 DDO131083:DDV131083 DNK131083:DNR131083 DXG131083:DXN131083 EHC131083:EHJ131083 EQY131083:ERF131083 FAU131083:FBB131083 FKQ131083:FKX131083 FUM131083:FUT131083 GEI131083:GEP131083 GOE131083:GOL131083 GYA131083:GYH131083 HHW131083:HID131083 HRS131083:HRZ131083 IBO131083:IBV131083 ILK131083:ILR131083 IVG131083:IVN131083 JFC131083:JFJ131083 JOY131083:JPF131083 JYU131083:JZB131083 KIQ131083:KIX131083 KSM131083:KST131083 LCI131083:LCP131083 LME131083:LML131083 LWA131083:LWH131083 MFW131083:MGD131083 MPS131083:MPZ131083 MZO131083:MZV131083 NJK131083:NJR131083 NTG131083:NTN131083 ODC131083:ODJ131083 OMY131083:ONF131083 OWU131083:OXB131083 PGQ131083:PGX131083 PQM131083:PQT131083 QAI131083:QAP131083 QKE131083:QKL131083 QUA131083:QUH131083 RDW131083:RED131083 RNS131083:RNZ131083 RXO131083:RXV131083 SHK131083:SHR131083 SRG131083:SRN131083 TBC131083:TBJ131083 TKY131083:TLF131083 TUU131083:TVB131083 UEQ131083:UEX131083 UOM131083:UOT131083 UYI131083:UYP131083 VIE131083:VIL131083 VSA131083:VSH131083 WBW131083:WCD131083 WLS131083:WLZ131083 WVO131083:WVV131083 G196619:N196619 JC196619:JJ196619 SY196619:TF196619 ACU196619:ADB196619 AMQ196619:AMX196619 AWM196619:AWT196619 BGI196619:BGP196619 BQE196619:BQL196619 CAA196619:CAH196619 CJW196619:CKD196619 CTS196619:CTZ196619 DDO196619:DDV196619 DNK196619:DNR196619 DXG196619:DXN196619 EHC196619:EHJ196619 EQY196619:ERF196619 FAU196619:FBB196619 FKQ196619:FKX196619 FUM196619:FUT196619 GEI196619:GEP196619 GOE196619:GOL196619 GYA196619:GYH196619 HHW196619:HID196619 HRS196619:HRZ196619 IBO196619:IBV196619 ILK196619:ILR196619 IVG196619:IVN196619 JFC196619:JFJ196619 JOY196619:JPF196619 JYU196619:JZB196619 KIQ196619:KIX196619 KSM196619:KST196619 LCI196619:LCP196619 LME196619:LML196619 LWA196619:LWH196619 MFW196619:MGD196619 MPS196619:MPZ196619 MZO196619:MZV196619 NJK196619:NJR196619 NTG196619:NTN196619 ODC196619:ODJ196619 OMY196619:ONF196619 OWU196619:OXB196619 PGQ196619:PGX196619 PQM196619:PQT196619 QAI196619:QAP196619 QKE196619:QKL196619 QUA196619:QUH196619 RDW196619:RED196619 RNS196619:RNZ196619 RXO196619:RXV196619 SHK196619:SHR196619 SRG196619:SRN196619 TBC196619:TBJ196619 TKY196619:TLF196619 TUU196619:TVB196619 UEQ196619:UEX196619 UOM196619:UOT196619 UYI196619:UYP196619 VIE196619:VIL196619 VSA196619:VSH196619 WBW196619:WCD196619 WLS196619:WLZ196619 WVO196619:WVV196619 G262155:N262155 JC262155:JJ262155 SY262155:TF262155 ACU262155:ADB262155 AMQ262155:AMX262155 AWM262155:AWT262155 BGI262155:BGP262155 BQE262155:BQL262155 CAA262155:CAH262155 CJW262155:CKD262155 CTS262155:CTZ262155 DDO262155:DDV262155 DNK262155:DNR262155 DXG262155:DXN262155 EHC262155:EHJ262155 EQY262155:ERF262155 FAU262155:FBB262155 FKQ262155:FKX262155 FUM262155:FUT262155 GEI262155:GEP262155 GOE262155:GOL262155 GYA262155:GYH262155 HHW262155:HID262155 HRS262155:HRZ262155 IBO262155:IBV262155 ILK262155:ILR262155 IVG262155:IVN262155 JFC262155:JFJ262155 JOY262155:JPF262155 JYU262155:JZB262155 KIQ262155:KIX262155 KSM262155:KST262155 LCI262155:LCP262155 LME262155:LML262155 LWA262155:LWH262155 MFW262155:MGD262155 MPS262155:MPZ262155 MZO262155:MZV262155 NJK262155:NJR262155 NTG262155:NTN262155 ODC262155:ODJ262155 OMY262155:ONF262155 OWU262155:OXB262155 PGQ262155:PGX262155 PQM262155:PQT262155 QAI262155:QAP262155 QKE262155:QKL262155 QUA262155:QUH262155 RDW262155:RED262155 RNS262155:RNZ262155 RXO262155:RXV262155 SHK262155:SHR262155 SRG262155:SRN262155 TBC262155:TBJ262155 TKY262155:TLF262155 TUU262155:TVB262155 UEQ262155:UEX262155 UOM262155:UOT262155 UYI262155:UYP262155 VIE262155:VIL262155 VSA262155:VSH262155 WBW262155:WCD262155 WLS262155:WLZ262155 WVO262155:WVV262155 G327691:N327691 JC327691:JJ327691 SY327691:TF327691 ACU327691:ADB327691 AMQ327691:AMX327691 AWM327691:AWT327691 BGI327691:BGP327691 BQE327691:BQL327691 CAA327691:CAH327691 CJW327691:CKD327691 CTS327691:CTZ327691 DDO327691:DDV327691 DNK327691:DNR327691 DXG327691:DXN327691 EHC327691:EHJ327691 EQY327691:ERF327691 FAU327691:FBB327691 FKQ327691:FKX327691 FUM327691:FUT327691 GEI327691:GEP327691 GOE327691:GOL327691 GYA327691:GYH327691 HHW327691:HID327691 HRS327691:HRZ327691 IBO327691:IBV327691 ILK327691:ILR327691 IVG327691:IVN327691 JFC327691:JFJ327691 JOY327691:JPF327691 JYU327691:JZB327691 KIQ327691:KIX327691 KSM327691:KST327691 LCI327691:LCP327691 LME327691:LML327691 LWA327691:LWH327691 MFW327691:MGD327691 MPS327691:MPZ327691 MZO327691:MZV327691 NJK327691:NJR327691 NTG327691:NTN327691 ODC327691:ODJ327691 OMY327691:ONF327691 OWU327691:OXB327691 PGQ327691:PGX327691 PQM327691:PQT327691 QAI327691:QAP327691 QKE327691:QKL327691 QUA327691:QUH327691 RDW327691:RED327691 RNS327691:RNZ327691 RXO327691:RXV327691 SHK327691:SHR327691 SRG327691:SRN327691 TBC327691:TBJ327691 TKY327691:TLF327691 TUU327691:TVB327691 UEQ327691:UEX327691 UOM327691:UOT327691 UYI327691:UYP327691 VIE327691:VIL327691 VSA327691:VSH327691 WBW327691:WCD327691 WLS327691:WLZ327691 WVO327691:WVV327691 G393227:N393227 JC393227:JJ393227 SY393227:TF393227 ACU393227:ADB393227 AMQ393227:AMX393227 AWM393227:AWT393227 BGI393227:BGP393227 BQE393227:BQL393227 CAA393227:CAH393227 CJW393227:CKD393227 CTS393227:CTZ393227 DDO393227:DDV393227 DNK393227:DNR393227 DXG393227:DXN393227 EHC393227:EHJ393227 EQY393227:ERF393227 FAU393227:FBB393227 FKQ393227:FKX393227 FUM393227:FUT393227 GEI393227:GEP393227 GOE393227:GOL393227 GYA393227:GYH393227 HHW393227:HID393227 HRS393227:HRZ393227 IBO393227:IBV393227 ILK393227:ILR393227 IVG393227:IVN393227 JFC393227:JFJ393227 JOY393227:JPF393227 JYU393227:JZB393227 KIQ393227:KIX393227 KSM393227:KST393227 LCI393227:LCP393227 LME393227:LML393227 LWA393227:LWH393227 MFW393227:MGD393227 MPS393227:MPZ393227 MZO393227:MZV393227 NJK393227:NJR393227 NTG393227:NTN393227 ODC393227:ODJ393227 OMY393227:ONF393227 OWU393227:OXB393227 PGQ393227:PGX393227 PQM393227:PQT393227 QAI393227:QAP393227 QKE393227:QKL393227 QUA393227:QUH393227 RDW393227:RED393227 RNS393227:RNZ393227 RXO393227:RXV393227 SHK393227:SHR393227 SRG393227:SRN393227 TBC393227:TBJ393227 TKY393227:TLF393227 TUU393227:TVB393227 UEQ393227:UEX393227 UOM393227:UOT393227 UYI393227:UYP393227 VIE393227:VIL393227 VSA393227:VSH393227 WBW393227:WCD393227 WLS393227:WLZ393227 WVO393227:WVV393227 G458763:N458763 JC458763:JJ458763 SY458763:TF458763 ACU458763:ADB458763 AMQ458763:AMX458763 AWM458763:AWT458763 BGI458763:BGP458763 BQE458763:BQL458763 CAA458763:CAH458763 CJW458763:CKD458763 CTS458763:CTZ458763 DDO458763:DDV458763 DNK458763:DNR458763 DXG458763:DXN458763 EHC458763:EHJ458763 EQY458763:ERF458763 FAU458763:FBB458763 FKQ458763:FKX458763 FUM458763:FUT458763 GEI458763:GEP458763 GOE458763:GOL458763 GYA458763:GYH458763 HHW458763:HID458763 HRS458763:HRZ458763 IBO458763:IBV458763 ILK458763:ILR458763 IVG458763:IVN458763 JFC458763:JFJ458763 JOY458763:JPF458763 JYU458763:JZB458763 KIQ458763:KIX458763 KSM458763:KST458763 LCI458763:LCP458763 LME458763:LML458763 LWA458763:LWH458763 MFW458763:MGD458763 MPS458763:MPZ458763 MZO458763:MZV458763 NJK458763:NJR458763 NTG458763:NTN458763 ODC458763:ODJ458763 OMY458763:ONF458763 OWU458763:OXB458763 PGQ458763:PGX458763 PQM458763:PQT458763 QAI458763:QAP458763 QKE458763:QKL458763 QUA458763:QUH458763 RDW458763:RED458763 RNS458763:RNZ458763 RXO458763:RXV458763 SHK458763:SHR458763 SRG458763:SRN458763 TBC458763:TBJ458763 TKY458763:TLF458763 TUU458763:TVB458763 UEQ458763:UEX458763 UOM458763:UOT458763 UYI458763:UYP458763 VIE458763:VIL458763 VSA458763:VSH458763 WBW458763:WCD458763 WLS458763:WLZ458763 WVO458763:WVV458763 G524299:N524299 JC524299:JJ524299 SY524299:TF524299 ACU524299:ADB524299 AMQ524299:AMX524299 AWM524299:AWT524299 BGI524299:BGP524299 BQE524299:BQL524299 CAA524299:CAH524299 CJW524299:CKD524299 CTS524299:CTZ524299 DDO524299:DDV524299 DNK524299:DNR524299 DXG524299:DXN524299 EHC524299:EHJ524299 EQY524299:ERF524299 FAU524299:FBB524299 FKQ524299:FKX524299 FUM524299:FUT524299 GEI524299:GEP524299 GOE524299:GOL524299 GYA524299:GYH524299 HHW524299:HID524299 HRS524299:HRZ524299 IBO524299:IBV524299 ILK524299:ILR524299 IVG524299:IVN524299 JFC524299:JFJ524299 JOY524299:JPF524299 JYU524299:JZB524299 KIQ524299:KIX524299 KSM524299:KST524299 LCI524299:LCP524299 LME524299:LML524299 LWA524299:LWH524299 MFW524299:MGD524299 MPS524299:MPZ524299 MZO524299:MZV524299 NJK524299:NJR524299 NTG524299:NTN524299 ODC524299:ODJ524299 OMY524299:ONF524299 OWU524299:OXB524299 PGQ524299:PGX524299 PQM524299:PQT524299 QAI524299:QAP524299 QKE524299:QKL524299 QUA524299:QUH524299 RDW524299:RED524299 RNS524299:RNZ524299 RXO524299:RXV524299 SHK524299:SHR524299 SRG524299:SRN524299 TBC524299:TBJ524299 TKY524299:TLF524299 TUU524299:TVB524299 UEQ524299:UEX524299 UOM524299:UOT524299 UYI524299:UYP524299 VIE524299:VIL524299 VSA524299:VSH524299 WBW524299:WCD524299 WLS524299:WLZ524299 WVO524299:WVV524299 G589835:N589835 JC589835:JJ589835 SY589835:TF589835 ACU589835:ADB589835 AMQ589835:AMX589835 AWM589835:AWT589835 BGI589835:BGP589835 BQE589835:BQL589835 CAA589835:CAH589835 CJW589835:CKD589835 CTS589835:CTZ589835 DDO589835:DDV589835 DNK589835:DNR589835 DXG589835:DXN589835 EHC589835:EHJ589835 EQY589835:ERF589835 FAU589835:FBB589835 FKQ589835:FKX589835 FUM589835:FUT589835 GEI589835:GEP589835 GOE589835:GOL589835 GYA589835:GYH589835 HHW589835:HID589835 HRS589835:HRZ589835 IBO589835:IBV589835 ILK589835:ILR589835 IVG589835:IVN589835 JFC589835:JFJ589835 JOY589835:JPF589835 JYU589835:JZB589835 KIQ589835:KIX589835 KSM589835:KST589835 LCI589835:LCP589835 LME589835:LML589835 LWA589835:LWH589835 MFW589835:MGD589835 MPS589835:MPZ589835 MZO589835:MZV589835 NJK589835:NJR589835 NTG589835:NTN589835 ODC589835:ODJ589835 OMY589835:ONF589835 OWU589835:OXB589835 PGQ589835:PGX589835 PQM589835:PQT589835 QAI589835:QAP589835 QKE589835:QKL589835 QUA589835:QUH589835 RDW589835:RED589835 RNS589835:RNZ589835 RXO589835:RXV589835 SHK589835:SHR589835 SRG589835:SRN589835 TBC589835:TBJ589835 TKY589835:TLF589835 TUU589835:TVB589835 UEQ589835:UEX589835 UOM589835:UOT589835 UYI589835:UYP589835 VIE589835:VIL589835 VSA589835:VSH589835 WBW589835:WCD589835 WLS589835:WLZ589835 WVO589835:WVV589835 G655371:N655371 JC655371:JJ655371 SY655371:TF655371 ACU655371:ADB655371 AMQ655371:AMX655371 AWM655371:AWT655371 BGI655371:BGP655371 BQE655371:BQL655371 CAA655371:CAH655371 CJW655371:CKD655371 CTS655371:CTZ655371 DDO655371:DDV655371 DNK655371:DNR655371 DXG655371:DXN655371 EHC655371:EHJ655371 EQY655371:ERF655371 FAU655371:FBB655371 FKQ655371:FKX655371 FUM655371:FUT655371 GEI655371:GEP655371 GOE655371:GOL655371 GYA655371:GYH655371 HHW655371:HID655371 HRS655371:HRZ655371 IBO655371:IBV655371 ILK655371:ILR655371 IVG655371:IVN655371 JFC655371:JFJ655371 JOY655371:JPF655371 JYU655371:JZB655371 KIQ655371:KIX655371 KSM655371:KST655371 LCI655371:LCP655371 LME655371:LML655371 LWA655371:LWH655371 MFW655371:MGD655371 MPS655371:MPZ655371 MZO655371:MZV655371 NJK655371:NJR655371 NTG655371:NTN655371 ODC655371:ODJ655371 OMY655371:ONF655371 OWU655371:OXB655371 PGQ655371:PGX655371 PQM655371:PQT655371 QAI655371:QAP655371 QKE655371:QKL655371 QUA655371:QUH655371 RDW655371:RED655371 RNS655371:RNZ655371 RXO655371:RXV655371 SHK655371:SHR655371 SRG655371:SRN655371 TBC655371:TBJ655371 TKY655371:TLF655371 TUU655371:TVB655371 UEQ655371:UEX655371 UOM655371:UOT655371 UYI655371:UYP655371 VIE655371:VIL655371 VSA655371:VSH655371 WBW655371:WCD655371 WLS655371:WLZ655371 WVO655371:WVV655371 G720907:N720907 JC720907:JJ720907 SY720907:TF720907 ACU720907:ADB720907 AMQ720907:AMX720907 AWM720907:AWT720907 BGI720907:BGP720907 BQE720907:BQL720907 CAA720907:CAH720907 CJW720907:CKD720907 CTS720907:CTZ720907 DDO720907:DDV720907 DNK720907:DNR720907 DXG720907:DXN720907 EHC720907:EHJ720907 EQY720907:ERF720907 FAU720907:FBB720907 FKQ720907:FKX720907 FUM720907:FUT720907 GEI720907:GEP720907 GOE720907:GOL720907 GYA720907:GYH720907 HHW720907:HID720907 HRS720907:HRZ720907 IBO720907:IBV720907 ILK720907:ILR720907 IVG720907:IVN720907 JFC720907:JFJ720907 JOY720907:JPF720907 JYU720907:JZB720907 KIQ720907:KIX720907 KSM720907:KST720907 LCI720907:LCP720907 LME720907:LML720907 LWA720907:LWH720907 MFW720907:MGD720907 MPS720907:MPZ720907 MZO720907:MZV720907 NJK720907:NJR720907 NTG720907:NTN720907 ODC720907:ODJ720907 OMY720907:ONF720907 OWU720907:OXB720907 PGQ720907:PGX720907 PQM720907:PQT720907 QAI720907:QAP720907 QKE720907:QKL720907 QUA720907:QUH720907 RDW720907:RED720907 RNS720907:RNZ720907 RXO720907:RXV720907 SHK720907:SHR720907 SRG720907:SRN720907 TBC720907:TBJ720907 TKY720907:TLF720907 TUU720907:TVB720907 UEQ720907:UEX720907 UOM720907:UOT720907 UYI720907:UYP720907 VIE720907:VIL720907 VSA720907:VSH720907 WBW720907:WCD720907 WLS720907:WLZ720907 WVO720907:WVV720907 G786443:N786443 JC786443:JJ786443 SY786443:TF786443 ACU786443:ADB786443 AMQ786443:AMX786443 AWM786443:AWT786443 BGI786443:BGP786443 BQE786443:BQL786443 CAA786443:CAH786443 CJW786443:CKD786443 CTS786443:CTZ786443 DDO786443:DDV786443 DNK786443:DNR786443 DXG786443:DXN786443 EHC786443:EHJ786443 EQY786443:ERF786443 FAU786443:FBB786443 FKQ786443:FKX786443 FUM786443:FUT786443 GEI786443:GEP786443 GOE786443:GOL786443 GYA786443:GYH786443 HHW786443:HID786443 HRS786443:HRZ786443 IBO786443:IBV786443 ILK786443:ILR786443 IVG786443:IVN786443 JFC786443:JFJ786443 JOY786443:JPF786443 JYU786443:JZB786443 KIQ786443:KIX786443 KSM786443:KST786443 LCI786443:LCP786443 LME786443:LML786443 LWA786443:LWH786443 MFW786443:MGD786443 MPS786443:MPZ786443 MZO786443:MZV786443 NJK786443:NJR786443 NTG786443:NTN786443 ODC786443:ODJ786443 OMY786443:ONF786443 OWU786443:OXB786443 PGQ786443:PGX786443 PQM786443:PQT786443 QAI786443:QAP786443 QKE786443:QKL786443 QUA786443:QUH786443 RDW786443:RED786443 RNS786443:RNZ786443 RXO786443:RXV786443 SHK786443:SHR786443 SRG786443:SRN786443 TBC786443:TBJ786443 TKY786443:TLF786443 TUU786443:TVB786443 UEQ786443:UEX786443 UOM786443:UOT786443 UYI786443:UYP786443 VIE786443:VIL786443 VSA786443:VSH786443 WBW786443:WCD786443 WLS786443:WLZ786443 WVO786443:WVV786443 G851979:N851979 JC851979:JJ851979 SY851979:TF851979 ACU851979:ADB851979 AMQ851979:AMX851979 AWM851979:AWT851979 BGI851979:BGP851979 BQE851979:BQL851979 CAA851979:CAH851979 CJW851979:CKD851979 CTS851979:CTZ851979 DDO851979:DDV851979 DNK851979:DNR851979 DXG851979:DXN851979 EHC851979:EHJ851979 EQY851979:ERF851979 FAU851979:FBB851979 FKQ851979:FKX851979 FUM851979:FUT851979 GEI851979:GEP851979 GOE851979:GOL851979 GYA851979:GYH851979 HHW851979:HID851979 HRS851979:HRZ851979 IBO851979:IBV851979 ILK851979:ILR851979 IVG851979:IVN851979 JFC851979:JFJ851979 JOY851979:JPF851979 JYU851979:JZB851979 KIQ851979:KIX851979 KSM851979:KST851979 LCI851979:LCP851979 LME851979:LML851979 LWA851979:LWH851979 MFW851979:MGD851979 MPS851979:MPZ851979 MZO851979:MZV851979 NJK851979:NJR851979 NTG851979:NTN851979 ODC851979:ODJ851979 OMY851979:ONF851979 OWU851979:OXB851979 PGQ851979:PGX851979 PQM851979:PQT851979 QAI851979:QAP851979 QKE851979:QKL851979 QUA851979:QUH851979 RDW851979:RED851979 RNS851979:RNZ851979 RXO851979:RXV851979 SHK851979:SHR851979 SRG851979:SRN851979 TBC851979:TBJ851979 TKY851979:TLF851979 TUU851979:TVB851979 UEQ851979:UEX851979 UOM851979:UOT851979 UYI851979:UYP851979 VIE851979:VIL851979 VSA851979:VSH851979 WBW851979:WCD851979 WLS851979:WLZ851979 WVO851979:WVV851979 G917515:N917515 JC917515:JJ917515 SY917515:TF917515 ACU917515:ADB917515 AMQ917515:AMX917515 AWM917515:AWT917515 BGI917515:BGP917515 BQE917515:BQL917515 CAA917515:CAH917515 CJW917515:CKD917515 CTS917515:CTZ917515 DDO917515:DDV917515 DNK917515:DNR917515 DXG917515:DXN917515 EHC917515:EHJ917515 EQY917515:ERF917515 FAU917515:FBB917515 FKQ917515:FKX917515 FUM917515:FUT917515 GEI917515:GEP917515 GOE917515:GOL917515 GYA917515:GYH917515 HHW917515:HID917515 HRS917515:HRZ917515 IBO917515:IBV917515 ILK917515:ILR917515 IVG917515:IVN917515 JFC917515:JFJ917515 JOY917515:JPF917515 JYU917515:JZB917515 KIQ917515:KIX917515 KSM917515:KST917515 LCI917515:LCP917515 LME917515:LML917515 LWA917515:LWH917515 MFW917515:MGD917515 MPS917515:MPZ917515 MZO917515:MZV917515 NJK917515:NJR917515 NTG917515:NTN917515 ODC917515:ODJ917515 OMY917515:ONF917515 OWU917515:OXB917515 PGQ917515:PGX917515 PQM917515:PQT917515 QAI917515:QAP917515 QKE917515:QKL917515 QUA917515:QUH917515 RDW917515:RED917515 RNS917515:RNZ917515 RXO917515:RXV917515 SHK917515:SHR917515 SRG917515:SRN917515 TBC917515:TBJ917515 TKY917515:TLF917515 TUU917515:TVB917515 UEQ917515:UEX917515 UOM917515:UOT917515 UYI917515:UYP917515 VIE917515:VIL917515 VSA917515:VSH917515 WBW917515:WCD917515 WLS917515:WLZ917515 WVO917515:WVV917515 G983051:N983051 JC983051:JJ983051 SY983051:TF983051 ACU983051:ADB983051 AMQ983051:AMX983051 AWM983051:AWT983051 BGI983051:BGP983051 BQE983051:BQL983051 CAA983051:CAH983051 CJW983051:CKD983051 CTS983051:CTZ983051 DDO983051:DDV983051 DNK983051:DNR983051 DXG983051:DXN983051 EHC983051:EHJ983051 EQY983051:ERF983051 FAU983051:FBB983051 FKQ983051:FKX983051 FUM983051:FUT983051 GEI983051:GEP983051 GOE983051:GOL983051 GYA983051:GYH983051 HHW983051:HID983051 HRS983051:HRZ983051 IBO983051:IBV983051 ILK983051:ILR983051 IVG983051:IVN983051 JFC983051:JFJ983051 JOY983051:JPF983051 JYU983051:JZB983051 KIQ983051:KIX983051 KSM983051:KST983051 LCI983051:LCP983051 LME983051:LML983051 LWA983051:LWH983051 MFW983051:MGD983051 MPS983051:MPZ983051 MZO983051:MZV983051 NJK983051:NJR983051 NTG983051:NTN983051 ODC983051:ODJ983051 OMY983051:ONF983051 OWU983051:OXB983051 PGQ983051:PGX983051 PQM983051:PQT983051 QAI983051:QAP983051 QKE983051:QKL983051 QUA983051:QUH983051 RDW983051:RED983051 RNS983051:RNZ983051 RXO983051:RXV983051 SHK983051:SHR983051 SRG983051:SRN983051 TBC983051:TBJ983051 TKY983051:TLF983051 TUU983051:TVB983051 UEQ983051:UEX983051 UOM983051:UOT983051 UYI983051:UYP983051 VIE983051:VIL983051 VSA983051:VSH983051 WBW983051:WCD983051 WLS983051:WLZ983051 WVO983051:WVV983051 F12:N12 JB12:JJ12 SX12:TF12 ACT12:ADB12 AMP12:AMX12 AWL12:AWT12 BGH12:BGP12 BQD12:BQL12 BZZ12:CAH12 CJV12:CKD12 CTR12:CTZ12 DDN12:DDV12 DNJ12:DNR12 DXF12:DXN12 EHB12:EHJ12 EQX12:ERF12 FAT12:FBB12 FKP12:FKX12 FUL12:FUT12 GEH12:GEP12 GOD12:GOL12 GXZ12:GYH12 HHV12:HID12 HRR12:HRZ12 IBN12:IBV12 ILJ12:ILR12 IVF12:IVN12 JFB12:JFJ12 JOX12:JPF12 JYT12:JZB12 KIP12:KIX12 KSL12:KST12 LCH12:LCP12 LMD12:LML12 LVZ12:LWH12 MFV12:MGD12 MPR12:MPZ12 MZN12:MZV12 NJJ12:NJR12 NTF12:NTN12 ODB12:ODJ12 OMX12:ONF12 OWT12:OXB12 PGP12:PGX12 PQL12:PQT12 QAH12:QAP12 QKD12:QKL12 QTZ12:QUH12 RDV12:RED12 RNR12:RNZ12 RXN12:RXV12 SHJ12:SHR12 SRF12:SRN12 TBB12:TBJ12 TKX12:TLF12 TUT12:TVB12 UEP12:UEX12 UOL12:UOT12 UYH12:UYP12 VID12:VIL12 VRZ12:VSH12 WBV12:WCD12 WLR12:WLZ12 WVN12:WVV12 F65548:N65548 JB65548:JJ65548 SX65548:TF65548 ACT65548:ADB65548 AMP65548:AMX65548 AWL65548:AWT65548 BGH65548:BGP65548 BQD65548:BQL65548 BZZ65548:CAH65548 CJV65548:CKD65548 CTR65548:CTZ65548 DDN65548:DDV65548 DNJ65548:DNR65548 DXF65548:DXN65548 EHB65548:EHJ65548 EQX65548:ERF65548 FAT65548:FBB65548 FKP65548:FKX65548 FUL65548:FUT65548 GEH65548:GEP65548 GOD65548:GOL65548 GXZ65548:GYH65548 HHV65548:HID65548 HRR65548:HRZ65548 IBN65548:IBV65548 ILJ65548:ILR65548 IVF65548:IVN65548 JFB65548:JFJ65548 JOX65548:JPF65548 JYT65548:JZB65548 KIP65548:KIX65548 KSL65548:KST65548 LCH65548:LCP65548 LMD65548:LML65548 LVZ65548:LWH65548 MFV65548:MGD65548 MPR65548:MPZ65548 MZN65548:MZV65548 NJJ65548:NJR65548 NTF65548:NTN65548 ODB65548:ODJ65548 OMX65548:ONF65548 OWT65548:OXB65548 PGP65548:PGX65548 PQL65548:PQT65548 QAH65548:QAP65548 QKD65548:QKL65548 QTZ65548:QUH65548 RDV65548:RED65548 RNR65548:RNZ65548 RXN65548:RXV65548 SHJ65548:SHR65548 SRF65548:SRN65548 TBB65548:TBJ65548 TKX65548:TLF65548 TUT65548:TVB65548 UEP65548:UEX65548 UOL65548:UOT65548 UYH65548:UYP65548 VID65548:VIL65548 VRZ65548:VSH65548 WBV65548:WCD65548 WLR65548:WLZ65548 WVN65548:WVV65548 F131084:N131084 JB131084:JJ131084 SX131084:TF131084 ACT131084:ADB131084 AMP131084:AMX131084 AWL131084:AWT131084 BGH131084:BGP131084 BQD131084:BQL131084 BZZ131084:CAH131084 CJV131084:CKD131084 CTR131084:CTZ131084 DDN131084:DDV131084 DNJ131084:DNR131084 DXF131084:DXN131084 EHB131084:EHJ131084 EQX131084:ERF131084 FAT131084:FBB131084 FKP131084:FKX131084 FUL131084:FUT131084 GEH131084:GEP131084 GOD131084:GOL131084 GXZ131084:GYH131084 HHV131084:HID131084 HRR131084:HRZ131084 IBN131084:IBV131084 ILJ131084:ILR131084 IVF131084:IVN131084 JFB131084:JFJ131084 JOX131084:JPF131084 JYT131084:JZB131084 KIP131084:KIX131084 KSL131084:KST131084 LCH131084:LCP131084 LMD131084:LML131084 LVZ131084:LWH131084 MFV131084:MGD131084 MPR131084:MPZ131084 MZN131084:MZV131084 NJJ131084:NJR131084 NTF131084:NTN131084 ODB131084:ODJ131084 OMX131084:ONF131084 OWT131084:OXB131084 PGP131084:PGX131084 PQL131084:PQT131084 QAH131084:QAP131084 QKD131084:QKL131084 QTZ131084:QUH131084 RDV131084:RED131084 RNR131084:RNZ131084 RXN131084:RXV131084 SHJ131084:SHR131084 SRF131084:SRN131084 TBB131084:TBJ131084 TKX131084:TLF131084 TUT131084:TVB131084 UEP131084:UEX131084 UOL131084:UOT131084 UYH131084:UYP131084 VID131084:VIL131084 VRZ131084:VSH131084 WBV131084:WCD131084 WLR131084:WLZ131084 WVN131084:WVV131084 F196620:N196620 JB196620:JJ196620 SX196620:TF196620 ACT196620:ADB196620 AMP196620:AMX196620 AWL196620:AWT196620 BGH196620:BGP196620 BQD196620:BQL196620 BZZ196620:CAH196620 CJV196620:CKD196620 CTR196620:CTZ196620 DDN196620:DDV196620 DNJ196620:DNR196620 DXF196620:DXN196620 EHB196620:EHJ196620 EQX196620:ERF196620 FAT196620:FBB196620 FKP196620:FKX196620 FUL196620:FUT196620 GEH196620:GEP196620 GOD196620:GOL196620 GXZ196620:GYH196620 HHV196620:HID196620 HRR196620:HRZ196620 IBN196620:IBV196620 ILJ196620:ILR196620 IVF196620:IVN196620 JFB196620:JFJ196620 JOX196620:JPF196620 JYT196620:JZB196620 KIP196620:KIX196620 KSL196620:KST196620 LCH196620:LCP196620 LMD196620:LML196620 LVZ196620:LWH196620 MFV196620:MGD196620 MPR196620:MPZ196620 MZN196620:MZV196620 NJJ196620:NJR196620 NTF196620:NTN196620 ODB196620:ODJ196620 OMX196620:ONF196620 OWT196620:OXB196620 PGP196620:PGX196620 PQL196620:PQT196620 QAH196620:QAP196620 QKD196620:QKL196620 QTZ196620:QUH196620 RDV196620:RED196620 RNR196620:RNZ196620 RXN196620:RXV196620 SHJ196620:SHR196620 SRF196620:SRN196620 TBB196620:TBJ196620 TKX196620:TLF196620 TUT196620:TVB196620 UEP196620:UEX196620 UOL196620:UOT196620 UYH196620:UYP196620 VID196620:VIL196620 VRZ196620:VSH196620 WBV196620:WCD196620 WLR196620:WLZ196620 WVN196620:WVV196620 F262156:N262156 JB262156:JJ262156 SX262156:TF262156 ACT262156:ADB262156 AMP262156:AMX262156 AWL262156:AWT262156 BGH262156:BGP262156 BQD262156:BQL262156 BZZ262156:CAH262156 CJV262156:CKD262156 CTR262156:CTZ262156 DDN262156:DDV262156 DNJ262156:DNR262156 DXF262156:DXN262156 EHB262156:EHJ262156 EQX262156:ERF262156 FAT262156:FBB262156 FKP262156:FKX262156 FUL262156:FUT262156 GEH262156:GEP262156 GOD262156:GOL262156 GXZ262156:GYH262156 HHV262156:HID262156 HRR262156:HRZ262156 IBN262156:IBV262156 ILJ262156:ILR262156 IVF262156:IVN262156 JFB262156:JFJ262156 JOX262156:JPF262156 JYT262156:JZB262156 KIP262156:KIX262156 KSL262156:KST262156 LCH262156:LCP262156 LMD262156:LML262156 LVZ262156:LWH262156 MFV262156:MGD262156 MPR262156:MPZ262156 MZN262156:MZV262156 NJJ262156:NJR262156 NTF262156:NTN262156 ODB262156:ODJ262156 OMX262156:ONF262156 OWT262156:OXB262156 PGP262156:PGX262156 PQL262156:PQT262156 QAH262156:QAP262156 QKD262156:QKL262156 QTZ262156:QUH262156 RDV262156:RED262156 RNR262156:RNZ262156 RXN262156:RXV262156 SHJ262156:SHR262156 SRF262156:SRN262156 TBB262156:TBJ262156 TKX262156:TLF262156 TUT262156:TVB262156 UEP262156:UEX262156 UOL262156:UOT262156 UYH262156:UYP262156 VID262156:VIL262156 VRZ262156:VSH262156 WBV262156:WCD262156 WLR262156:WLZ262156 WVN262156:WVV262156 F327692:N327692 JB327692:JJ327692 SX327692:TF327692 ACT327692:ADB327692 AMP327692:AMX327692 AWL327692:AWT327692 BGH327692:BGP327692 BQD327692:BQL327692 BZZ327692:CAH327692 CJV327692:CKD327692 CTR327692:CTZ327692 DDN327692:DDV327692 DNJ327692:DNR327692 DXF327692:DXN327692 EHB327692:EHJ327692 EQX327692:ERF327692 FAT327692:FBB327692 FKP327692:FKX327692 FUL327692:FUT327692 GEH327692:GEP327692 GOD327692:GOL327692 GXZ327692:GYH327692 HHV327692:HID327692 HRR327692:HRZ327692 IBN327692:IBV327692 ILJ327692:ILR327692 IVF327692:IVN327692 JFB327692:JFJ327692 JOX327692:JPF327692 JYT327692:JZB327692 KIP327692:KIX327692 KSL327692:KST327692 LCH327692:LCP327692 LMD327692:LML327692 LVZ327692:LWH327692 MFV327692:MGD327692 MPR327692:MPZ327692 MZN327692:MZV327692 NJJ327692:NJR327692 NTF327692:NTN327692 ODB327692:ODJ327692 OMX327692:ONF327692 OWT327692:OXB327692 PGP327692:PGX327692 PQL327692:PQT327692 QAH327692:QAP327692 QKD327692:QKL327692 QTZ327692:QUH327692 RDV327692:RED327692 RNR327692:RNZ327692 RXN327692:RXV327692 SHJ327692:SHR327692 SRF327692:SRN327692 TBB327692:TBJ327692 TKX327692:TLF327692 TUT327692:TVB327692 UEP327692:UEX327692 UOL327692:UOT327692 UYH327692:UYP327692 VID327692:VIL327692 VRZ327692:VSH327692 WBV327692:WCD327692 WLR327692:WLZ327692 WVN327692:WVV327692 F393228:N393228 JB393228:JJ393228 SX393228:TF393228 ACT393228:ADB393228 AMP393228:AMX393228 AWL393228:AWT393228 BGH393228:BGP393228 BQD393228:BQL393228 BZZ393228:CAH393228 CJV393228:CKD393228 CTR393228:CTZ393228 DDN393228:DDV393228 DNJ393228:DNR393228 DXF393228:DXN393228 EHB393228:EHJ393228 EQX393228:ERF393228 FAT393228:FBB393228 FKP393228:FKX393228 FUL393228:FUT393228 GEH393228:GEP393228 GOD393228:GOL393228 GXZ393228:GYH393228 HHV393228:HID393228 HRR393228:HRZ393228 IBN393228:IBV393228 ILJ393228:ILR393228 IVF393228:IVN393228 JFB393228:JFJ393228 JOX393228:JPF393228 JYT393228:JZB393228 KIP393228:KIX393228 KSL393228:KST393228 LCH393228:LCP393228 LMD393228:LML393228 LVZ393228:LWH393228 MFV393228:MGD393228 MPR393228:MPZ393228 MZN393228:MZV393228 NJJ393228:NJR393228 NTF393228:NTN393228 ODB393228:ODJ393228 OMX393228:ONF393228 OWT393228:OXB393228 PGP393228:PGX393228 PQL393228:PQT393228 QAH393228:QAP393228 QKD393228:QKL393228 QTZ393228:QUH393228 RDV393228:RED393228 RNR393228:RNZ393228 RXN393228:RXV393228 SHJ393228:SHR393228 SRF393228:SRN393228 TBB393228:TBJ393228 TKX393228:TLF393228 TUT393228:TVB393228 UEP393228:UEX393228 UOL393228:UOT393228 UYH393228:UYP393228 VID393228:VIL393228 VRZ393228:VSH393228 WBV393228:WCD393228 WLR393228:WLZ393228 WVN393228:WVV393228 F458764:N458764 JB458764:JJ458764 SX458764:TF458764 ACT458764:ADB458764 AMP458764:AMX458764 AWL458764:AWT458764 BGH458764:BGP458764 BQD458764:BQL458764 BZZ458764:CAH458764 CJV458764:CKD458764 CTR458764:CTZ458764 DDN458764:DDV458764 DNJ458764:DNR458764 DXF458764:DXN458764 EHB458764:EHJ458764 EQX458764:ERF458764 FAT458764:FBB458764 FKP458764:FKX458764 FUL458764:FUT458764 GEH458764:GEP458764 GOD458764:GOL458764 GXZ458764:GYH458764 HHV458764:HID458764 HRR458764:HRZ458764 IBN458764:IBV458764 ILJ458764:ILR458764 IVF458764:IVN458764 JFB458764:JFJ458764 JOX458764:JPF458764 JYT458764:JZB458764 KIP458764:KIX458764 KSL458764:KST458764 LCH458764:LCP458764 LMD458764:LML458764 LVZ458764:LWH458764 MFV458764:MGD458764 MPR458764:MPZ458764 MZN458764:MZV458764 NJJ458764:NJR458764 NTF458764:NTN458764 ODB458764:ODJ458764 OMX458764:ONF458764 OWT458764:OXB458764 PGP458764:PGX458764 PQL458764:PQT458764 QAH458764:QAP458764 QKD458764:QKL458764 QTZ458764:QUH458764 RDV458764:RED458764 RNR458764:RNZ458764 RXN458764:RXV458764 SHJ458764:SHR458764 SRF458764:SRN458764 TBB458764:TBJ458764 TKX458764:TLF458764 TUT458764:TVB458764 UEP458764:UEX458764 UOL458764:UOT458764 UYH458764:UYP458764 VID458764:VIL458764 VRZ458764:VSH458764 WBV458764:WCD458764 WLR458764:WLZ458764 WVN458764:WVV458764 F524300:N524300 JB524300:JJ524300 SX524300:TF524300 ACT524300:ADB524300 AMP524300:AMX524300 AWL524300:AWT524300 BGH524300:BGP524300 BQD524300:BQL524300 BZZ524300:CAH524300 CJV524300:CKD524300 CTR524300:CTZ524300 DDN524300:DDV524300 DNJ524300:DNR524300 DXF524300:DXN524300 EHB524300:EHJ524300 EQX524300:ERF524300 FAT524300:FBB524300 FKP524300:FKX524300 FUL524300:FUT524300 GEH524300:GEP524300 GOD524300:GOL524300 GXZ524300:GYH524300 HHV524300:HID524300 HRR524300:HRZ524300 IBN524300:IBV524300 ILJ524300:ILR524300 IVF524300:IVN524300 JFB524300:JFJ524300 JOX524300:JPF524300 JYT524300:JZB524300 KIP524300:KIX524300 KSL524300:KST524300 LCH524300:LCP524300 LMD524300:LML524300 LVZ524300:LWH524300 MFV524300:MGD524300 MPR524300:MPZ524300 MZN524300:MZV524300 NJJ524300:NJR524300 NTF524300:NTN524300 ODB524300:ODJ524300 OMX524300:ONF524300 OWT524300:OXB524300 PGP524300:PGX524300 PQL524300:PQT524300 QAH524300:QAP524300 QKD524300:QKL524300 QTZ524300:QUH524300 RDV524300:RED524300 RNR524300:RNZ524300 RXN524300:RXV524300 SHJ524300:SHR524300 SRF524300:SRN524300 TBB524300:TBJ524300 TKX524300:TLF524300 TUT524300:TVB524300 UEP524300:UEX524300 UOL524300:UOT524300 UYH524300:UYP524300 VID524300:VIL524300 VRZ524300:VSH524300 WBV524300:WCD524300 WLR524300:WLZ524300 WVN524300:WVV524300 F589836:N589836 JB589836:JJ589836 SX589836:TF589836 ACT589836:ADB589836 AMP589836:AMX589836 AWL589836:AWT589836 BGH589836:BGP589836 BQD589836:BQL589836 BZZ589836:CAH589836 CJV589836:CKD589836 CTR589836:CTZ589836 DDN589836:DDV589836 DNJ589836:DNR589836 DXF589836:DXN589836 EHB589836:EHJ589836 EQX589836:ERF589836 FAT589836:FBB589836 FKP589836:FKX589836 FUL589836:FUT589836 GEH589836:GEP589836 GOD589836:GOL589836 GXZ589836:GYH589836 HHV589836:HID589836 HRR589836:HRZ589836 IBN589836:IBV589836 ILJ589836:ILR589836 IVF589836:IVN589836 JFB589836:JFJ589836 JOX589836:JPF589836 JYT589836:JZB589836 KIP589836:KIX589836 KSL589836:KST589836 LCH589836:LCP589836 LMD589836:LML589836 LVZ589836:LWH589836 MFV589836:MGD589836 MPR589836:MPZ589836 MZN589836:MZV589836 NJJ589836:NJR589836 NTF589836:NTN589836 ODB589836:ODJ589836 OMX589836:ONF589836 OWT589836:OXB589836 PGP589836:PGX589836 PQL589836:PQT589836 QAH589836:QAP589836 QKD589836:QKL589836 QTZ589836:QUH589836 RDV589836:RED589836 RNR589836:RNZ589836 RXN589836:RXV589836 SHJ589836:SHR589836 SRF589836:SRN589836 TBB589836:TBJ589836 TKX589836:TLF589836 TUT589836:TVB589836 UEP589836:UEX589836 UOL589836:UOT589836 UYH589836:UYP589836 VID589836:VIL589836 VRZ589836:VSH589836 WBV589836:WCD589836 WLR589836:WLZ589836 WVN589836:WVV589836 F655372:N655372 JB655372:JJ655372 SX655372:TF655372 ACT655372:ADB655372 AMP655372:AMX655372 AWL655372:AWT655372 BGH655372:BGP655372 BQD655372:BQL655372 BZZ655372:CAH655372 CJV655372:CKD655372 CTR655372:CTZ655372 DDN655372:DDV655372 DNJ655372:DNR655372 DXF655372:DXN655372 EHB655372:EHJ655372 EQX655372:ERF655372 FAT655372:FBB655372 FKP655372:FKX655372 FUL655372:FUT655372 GEH655372:GEP655372 GOD655372:GOL655372 GXZ655372:GYH655372 HHV655372:HID655372 HRR655372:HRZ655372 IBN655372:IBV655372 ILJ655372:ILR655372 IVF655372:IVN655372 JFB655372:JFJ655372 JOX655372:JPF655372 JYT655372:JZB655372 KIP655372:KIX655372 KSL655372:KST655372 LCH655372:LCP655372 LMD655372:LML655372 LVZ655372:LWH655372 MFV655372:MGD655372 MPR655372:MPZ655372 MZN655372:MZV655372 NJJ655372:NJR655372 NTF655372:NTN655372 ODB655372:ODJ655372 OMX655372:ONF655372 OWT655372:OXB655372 PGP655372:PGX655372 PQL655372:PQT655372 QAH655372:QAP655372 QKD655372:QKL655372 QTZ655372:QUH655372 RDV655372:RED655372 RNR655372:RNZ655372 RXN655372:RXV655372 SHJ655372:SHR655372 SRF655372:SRN655372 TBB655372:TBJ655372 TKX655372:TLF655372 TUT655372:TVB655372 UEP655372:UEX655372 UOL655372:UOT655372 UYH655372:UYP655372 VID655372:VIL655372 VRZ655372:VSH655372 WBV655372:WCD655372 WLR655372:WLZ655372 WVN655372:WVV655372 F720908:N720908 JB720908:JJ720908 SX720908:TF720908 ACT720908:ADB720908 AMP720908:AMX720908 AWL720908:AWT720908 BGH720908:BGP720908 BQD720908:BQL720908 BZZ720908:CAH720908 CJV720908:CKD720908 CTR720908:CTZ720908 DDN720908:DDV720908 DNJ720908:DNR720908 DXF720908:DXN720908 EHB720908:EHJ720908 EQX720908:ERF720908 FAT720908:FBB720908 FKP720908:FKX720908 FUL720908:FUT720908 GEH720908:GEP720908 GOD720908:GOL720908 GXZ720908:GYH720908 HHV720908:HID720908 HRR720908:HRZ720908 IBN720908:IBV720908 ILJ720908:ILR720908 IVF720908:IVN720908 JFB720908:JFJ720908 JOX720908:JPF720908 JYT720908:JZB720908 KIP720908:KIX720908 KSL720908:KST720908 LCH720908:LCP720908 LMD720908:LML720908 LVZ720908:LWH720908 MFV720908:MGD720908 MPR720908:MPZ720908 MZN720908:MZV720908 NJJ720908:NJR720908 NTF720908:NTN720908 ODB720908:ODJ720908 OMX720908:ONF720908 OWT720908:OXB720908 PGP720908:PGX720908 PQL720908:PQT720908 QAH720908:QAP720908 QKD720908:QKL720908 QTZ720908:QUH720908 RDV720908:RED720908 RNR720908:RNZ720908 RXN720908:RXV720908 SHJ720908:SHR720908 SRF720908:SRN720908 TBB720908:TBJ720908 TKX720908:TLF720908 TUT720908:TVB720908 UEP720908:UEX720908 UOL720908:UOT720908 UYH720908:UYP720908 VID720908:VIL720908 VRZ720908:VSH720908 WBV720908:WCD720908 WLR720908:WLZ720908 WVN720908:WVV720908 F786444:N786444 JB786444:JJ786444 SX786444:TF786444 ACT786444:ADB786444 AMP786444:AMX786444 AWL786444:AWT786444 BGH786444:BGP786444 BQD786444:BQL786444 BZZ786444:CAH786444 CJV786444:CKD786444 CTR786444:CTZ786444 DDN786444:DDV786444 DNJ786444:DNR786444 DXF786444:DXN786444 EHB786444:EHJ786444 EQX786444:ERF786444 FAT786444:FBB786444 FKP786444:FKX786444 FUL786444:FUT786444 GEH786444:GEP786444 GOD786444:GOL786444 GXZ786444:GYH786444 HHV786444:HID786444 HRR786444:HRZ786444 IBN786444:IBV786444 ILJ786444:ILR786444 IVF786444:IVN786444 JFB786444:JFJ786444 JOX786444:JPF786444 JYT786444:JZB786444 KIP786444:KIX786444 KSL786444:KST786444 LCH786444:LCP786444 LMD786444:LML786444 LVZ786444:LWH786444 MFV786444:MGD786444 MPR786444:MPZ786444 MZN786444:MZV786444 NJJ786444:NJR786444 NTF786444:NTN786444 ODB786444:ODJ786444 OMX786444:ONF786444 OWT786444:OXB786444 PGP786444:PGX786444 PQL786444:PQT786444 QAH786444:QAP786444 QKD786444:QKL786444 QTZ786444:QUH786444 RDV786444:RED786444 RNR786444:RNZ786444 RXN786444:RXV786444 SHJ786444:SHR786444 SRF786444:SRN786444 TBB786444:TBJ786444 TKX786444:TLF786444 TUT786444:TVB786444 UEP786444:UEX786444 UOL786444:UOT786444 UYH786444:UYP786444 VID786444:VIL786444 VRZ786444:VSH786444 WBV786444:WCD786444 WLR786444:WLZ786444 WVN786444:WVV786444 F851980:N851980 JB851980:JJ851980 SX851980:TF851980 ACT851980:ADB851980 AMP851980:AMX851980 AWL851980:AWT851980 BGH851980:BGP851980 BQD851980:BQL851980 BZZ851980:CAH851980 CJV851980:CKD851980 CTR851980:CTZ851980 DDN851980:DDV851980 DNJ851980:DNR851980 DXF851980:DXN851980 EHB851980:EHJ851980 EQX851980:ERF851980 FAT851980:FBB851980 FKP851980:FKX851980 FUL851980:FUT851980 GEH851980:GEP851980 GOD851980:GOL851980 GXZ851980:GYH851980 HHV851980:HID851980 HRR851980:HRZ851980 IBN851980:IBV851980 ILJ851980:ILR851980 IVF851980:IVN851980 JFB851980:JFJ851980 JOX851980:JPF851980 JYT851980:JZB851980 KIP851980:KIX851980 KSL851980:KST851980 LCH851980:LCP851980 LMD851980:LML851980 LVZ851980:LWH851980 MFV851980:MGD851980 MPR851980:MPZ851980 MZN851980:MZV851980 NJJ851980:NJR851980 NTF851980:NTN851980 ODB851980:ODJ851980 OMX851980:ONF851980 OWT851980:OXB851980 PGP851980:PGX851980 PQL851980:PQT851980 QAH851980:QAP851980 QKD851980:QKL851980 QTZ851980:QUH851980 RDV851980:RED851980 RNR851980:RNZ851980 RXN851980:RXV851980 SHJ851980:SHR851980 SRF851980:SRN851980 TBB851980:TBJ851980 TKX851980:TLF851980 TUT851980:TVB851980 UEP851980:UEX851980 UOL851980:UOT851980 UYH851980:UYP851980 VID851980:VIL851980 VRZ851980:VSH851980 WBV851980:WCD851980 WLR851980:WLZ851980 WVN851980:WVV851980 F917516:N917516 JB917516:JJ917516 SX917516:TF917516 ACT917516:ADB917516 AMP917516:AMX917516 AWL917516:AWT917516 BGH917516:BGP917516 BQD917516:BQL917516 BZZ917516:CAH917516 CJV917516:CKD917516 CTR917516:CTZ917516 DDN917516:DDV917516 DNJ917516:DNR917516 DXF917516:DXN917516 EHB917516:EHJ917516 EQX917516:ERF917516 FAT917516:FBB917516 FKP917516:FKX917516 FUL917516:FUT917516 GEH917516:GEP917516 GOD917516:GOL917516 GXZ917516:GYH917516 HHV917516:HID917516 HRR917516:HRZ917516 IBN917516:IBV917516 ILJ917516:ILR917516 IVF917516:IVN917516 JFB917516:JFJ917516 JOX917516:JPF917516 JYT917516:JZB917516 KIP917516:KIX917516 KSL917516:KST917516 LCH917516:LCP917516 LMD917516:LML917516 LVZ917516:LWH917516 MFV917516:MGD917516 MPR917516:MPZ917516 MZN917516:MZV917516 NJJ917516:NJR917516 NTF917516:NTN917516 ODB917516:ODJ917516 OMX917516:ONF917516 OWT917516:OXB917516 PGP917516:PGX917516 PQL917516:PQT917516 QAH917516:QAP917516 QKD917516:QKL917516 QTZ917516:QUH917516 RDV917516:RED917516 RNR917516:RNZ917516 RXN917516:RXV917516 SHJ917516:SHR917516 SRF917516:SRN917516 TBB917516:TBJ917516 TKX917516:TLF917516 TUT917516:TVB917516 UEP917516:UEX917516 UOL917516:UOT917516 UYH917516:UYP917516 VID917516:VIL917516 VRZ917516:VSH917516 WBV917516:WCD917516 WLR917516:WLZ917516 WVN917516:WVV917516 F983052:N983052 JB983052:JJ983052 SX983052:TF983052 ACT983052:ADB983052 AMP983052:AMX983052 AWL983052:AWT983052 BGH983052:BGP983052 BQD983052:BQL983052 BZZ983052:CAH983052 CJV983052:CKD983052 CTR983052:CTZ983052 DDN983052:DDV983052 DNJ983052:DNR983052 DXF983052:DXN983052 EHB983052:EHJ983052 EQX983052:ERF983052 FAT983052:FBB983052 FKP983052:FKX983052 FUL983052:FUT983052 GEH983052:GEP983052 GOD983052:GOL983052 GXZ983052:GYH983052 HHV983052:HID983052 HRR983052:HRZ983052 IBN983052:IBV983052 ILJ983052:ILR983052 IVF983052:IVN983052 JFB983052:JFJ983052 JOX983052:JPF983052 JYT983052:JZB983052 KIP983052:KIX983052 KSL983052:KST983052 LCH983052:LCP983052 LMD983052:LML983052 LVZ983052:LWH983052 MFV983052:MGD983052 MPR983052:MPZ983052 MZN983052:MZV983052 NJJ983052:NJR983052 NTF983052:NTN983052 ODB983052:ODJ983052 OMX983052:ONF983052 OWT983052:OXB983052 PGP983052:PGX983052 PQL983052:PQT983052 QAH983052:QAP983052 QKD983052:QKL983052 QTZ983052:QUH983052 RDV983052:RED983052 RNR983052:RNZ983052 RXN983052:RXV983052 SHJ983052:SHR983052 SRF983052:SRN983052 TBB983052:TBJ983052 TKX983052:TLF983052 TUT983052:TVB983052 UEP983052:UEX983052 UOL983052:UOT983052 UYH983052:UYP983052 VID983052:VIL983052 VRZ983052:VSH983052 WBV983052:WCD983052 WLR983052:WLZ983052 WVN983052:WVV983052" xr:uid="{F8E04F11-5D0B-4E75-87B9-AB719F28C6FE}">
      <formula1>0</formula1>
      <formula2>500000</formula2>
    </dataValidation>
  </dataValidations>
  <pageMargins left="1.6534722222222222" right="0.74791666666666667" top="0.98402777777777772" bottom="0.98402777777777772" header="0.51180555555555551" footer="0.51180555555555551"/>
  <pageSetup paperSize="9" firstPageNumber="0" fitToHeight="0" orientation="landscape" horizontalDpi="300" verticalDpi="300"/>
  <headerFooter alignWithMargins="0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C3DA2-5C73-4F8C-A38D-D3165DFE9D91}">
  <sheetPr>
    <tabColor indexed="51"/>
    <pageSetUpPr fitToPage="1"/>
  </sheetPr>
  <dimension ref="A1:AK159"/>
  <sheetViews>
    <sheetView zoomScale="80" zoomScaleNormal="80" zoomScaleSheetLayoutView="100" workbookViewId="0">
      <selection activeCell="N11" sqref="N11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MATCH(N2,[11]Лист1!A1:A90,0)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>
        <v>0</v>
      </c>
      <c r="G9" s="12">
        <f ca="1">INDIRECT((ADDRESS(O3,P3+3,,,O4)))</f>
        <v>0</v>
      </c>
      <c r="H9" s="39">
        <v>0</v>
      </c>
      <c r="I9" s="12">
        <f ca="1">INDIRECT((ADDRESS(O3,P3+6,,,O4)))</f>
        <v>0</v>
      </c>
      <c r="J9" s="39">
        <v>0</v>
      </c>
      <c r="K9" s="12">
        <f ca="1">INDIRECT((ADDRESS(O3,P3+9,,,O4)))</f>
        <v>31</v>
      </c>
      <c r="L9" s="39">
        <v>1</v>
      </c>
      <c r="M9" s="12">
        <f ca="1">INDIRECT((ADDRESS(O3,P3+12,,,O4)))</f>
        <v>7</v>
      </c>
      <c r="N9" s="39">
        <v>0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>
        <v>0</v>
      </c>
      <c r="G10" s="15">
        <f ca="1">INDIRECT((ADDRESS(O3,P3+4,,,O4)))</f>
        <v>0</v>
      </c>
      <c r="H10" s="41">
        <v>0</v>
      </c>
      <c r="I10" s="15">
        <f ca="1">INDIRECT((ADDRESS(O3,P3+7,,,O4)))</f>
        <v>0</v>
      </c>
      <c r="J10" s="39">
        <v>0</v>
      </c>
      <c r="K10" s="12">
        <f ca="1">INDIRECT((ADDRESS(O3,P3+10,,,O4)))</f>
        <v>0</v>
      </c>
      <c r="L10" s="39">
        <v>0</v>
      </c>
      <c r="M10" s="12">
        <f ca="1">INDIRECT((ADDRESS(O3,P3+13,,,O4)))</f>
        <v>0</v>
      </c>
      <c r="N10" s="39">
        <v>0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>
        <v>0</v>
      </c>
      <c r="G11" s="12">
        <f ca="1">INDIRECT((ADDRESS(O3,P3+5,,,O4)))</f>
        <v>0</v>
      </c>
      <c r="H11" s="39">
        <v>0</v>
      </c>
      <c r="I11" s="12">
        <f ca="1">INDIRECT((ADDRESS(O3,P3+8,,,O4)))</f>
        <v>0</v>
      </c>
      <c r="J11" s="39">
        <v>0</v>
      </c>
      <c r="K11" s="12">
        <f ca="1">INDIRECT((ADDRESS(O3,P3+11,,,O4)))</f>
        <v>9</v>
      </c>
      <c r="L11" s="39">
        <v>0</v>
      </c>
      <c r="M11" s="12">
        <f ca="1">INDIRECT((ADDRESS(O3,P3+14,,,O4)))</f>
        <v>2</v>
      </c>
      <c r="N11" s="39">
        <v>0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>
        <v>0</v>
      </c>
      <c r="G12" s="40"/>
      <c r="H12" s="39">
        <v>0</v>
      </c>
      <c r="I12" s="40"/>
      <c r="J12" s="39">
        <v>0</v>
      </c>
      <c r="K12" s="40"/>
      <c r="L12" s="39">
        <v>0</v>
      </c>
      <c r="M12" s="40"/>
      <c r="N12" s="39">
        <v>0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I7:J7"/>
    <mergeCell ref="K6:L6"/>
    <mergeCell ref="K7:L7"/>
    <mergeCell ref="B5:B6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F53F5515-EEF5-4264-9954-BB33EB281212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EB437-00AE-4C4F-8389-183C96314EAA}">
  <sheetPr>
    <tabColor indexed="51"/>
    <pageSetUpPr fitToPage="1"/>
  </sheetPr>
  <dimension ref="A1:AK159"/>
  <sheetViews>
    <sheetView zoomScaleNormal="100" zoomScaleSheetLayoutView="100" workbookViewId="0">
      <selection activeCell="E12" sqref="E12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MATCH(N2,[12]Лист1!A1:A90,0)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>
        <v>1</v>
      </c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  <mergeCell ref="I7:J7"/>
    <mergeCell ref="K6:L6"/>
    <mergeCell ref="K7:L7"/>
    <mergeCell ref="B5:B6"/>
    <mergeCell ref="A1:N1"/>
    <mergeCell ref="A3:N4"/>
    <mergeCell ref="A2:M2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D9087045-6BC1-4545-9550-39D08DDA8C58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FD4F9-86B1-4E0A-8EF9-618B100A27F5}">
  <sheetPr>
    <tabColor indexed="51"/>
    <pageSetUpPr fitToPage="1"/>
  </sheetPr>
  <dimension ref="A1:AK159"/>
  <sheetViews>
    <sheetView topLeftCell="A4" zoomScaleNormal="100" zoomScaleSheetLayoutView="100" workbookViewId="0">
      <selection activeCell="N9" sqref="N9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MATCH(N2,[13]Лист1!A1:A90,0)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>
        <v>1</v>
      </c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I7:J7"/>
    <mergeCell ref="K6:L6"/>
    <mergeCell ref="K7:L7"/>
    <mergeCell ref="B5:B6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99BDA3CB-CC82-49BD-89D5-62C5DF2D63E8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144E8-32EA-40E8-9925-7A1BC2F5352E}">
  <sheetPr>
    <tabColor indexed="51"/>
    <pageSetUpPr fitToPage="1"/>
  </sheetPr>
  <dimension ref="A1:AK159"/>
  <sheetViews>
    <sheetView topLeftCell="D1" zoomScaleNormal="100" zoomScaleSheetLayoutView="100" workbookViewId="0">
      <selection activeCell="L9" sqref="L9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 t="s">
        <v>88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MATCH(N2,[14]Лист1!A1:A90,0)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>
        <v>1</v>
      </c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>
        <v>0</v>
      </c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>
        <v>0</v>
      </c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>
        <v>0</v>
      </c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I7:J7"/>
    <mergeCell ref="K6:L6"/>
    <mergeCell ref="K7:L7"/>
    <mergeCell ref="B5:B6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7E7ACA5C-8587-43A0-AA6C-7727EF74CA5C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710D6-49CD-44A7-B0BC-16C714B88BD4}">
  <sheetPr>
    <tabColor indexed="51"/>
    <pageSetUpPr fitToPage="1"/>
  </sheetPr>
  <dimension ref="A1:AK159"/>
  <sheetViews>
    <sheetView zoomScaleNormal="100" zoomScaleSheetLayoutView="100" workbookViewId="0">
      <selection activeCell="L9" sqref="L9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/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 t="e">
        <f>MATCH(N2,[15]Лист1!A1:A90,0)</f>
        <v>#N/A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8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 t="e">
        <f t="shared" ref="C9:D12" ca="1" si="0">E9+G9+I9+K9+M9</f>
        <v>#N/A</v>
      </c>
      <c r="D9" s="12">
        <f t="shared" si="0"/>
        <v>1</v>
      </c>
      <c r="E9" s="12" t="e">
        <f ca="1">INDIRECT((ADDRESS(O3,P3,,,O4)))</f>
        <v>#N/A</v>
      </c>
      <c r="F9" s="39"/>
      <c r="G9" s="12" t="e">
        <f ca="1">INDIRECT((ADDRESS(O3,P3+3,,,O4)))</f>
        <v>#N/A</v>
      </c>
      <c r="H9" s="39"/>
      <c r="I9" s="12" t="e">
        <f ca="1">INDIRECT((ADDRESS(O3,P3+6,,,O4)))</f>
        <v>#N/A</v>
      </c>
      <c r="J9" s="39"/>
      <c r="K9" s="12" t="e">
        <f ca="1">INDIRECT((ADDRESS(O3,P3+9,,,O4)))</f>
        <v>#N/A</v>
      </c>
      <c r="L9" s="39">
        <v>1</v>
      </c>
      <c r="M9" s="12" t="e">
        <f ca="1">INDIRECT((ADDRESS(O3,P3+12,,,O4)))</f>
        <v>#N/A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 t="e">
        <f t="shared" ca="1" si="0"/>
        <v>#N/A</v>
      </c>
      <c r="D10" s="12">
        <f t="shared" si="0"/>
        <v>0</v>
      </c>
      <c r="E10" s="15" t="e">
        <f ca="1">INDIRECT((ADDRESS(O3,P3+1,,,O4)))</f>
        <v>#N/A</v>
      </c>
      <c r="F10" s="41"/>
      <c r="G10" s="15" t="e">
        <f ca="1">INDIRECT((ADDRESS(O3,P3+4,,,O4)))</f>
        <v>#N/A</v>
      </c>
      <c r="H10" s="41"/>
      <c r="I10" s="15" t="e">
        <f ca="1">INDIRECT((ADDRESS(O3,P3+7,,,O4)))</f>
        <v>#N/A</v>
      </c>
      <c r="J10" s="39"/>
      <c r="K10" s="12" t="e">
        <f ca="1">INDIRECT((ADDRESS(O3,P3+10,,,O4)))</f>
        <v>#N/A</v>
      </c>
      <c r="L10" s="39"/>
      <c r="M10" s="12" t="e">
        <f ca="1">INDIRECT((ADDRESS(O3,P3+13,,,O4)))</f>
        <v>#N/A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 t="e">
        <f t="shared" ca="1" si="0"/>
        <v>#N/A</v>
      </c>
      <c r="D11" s="12">
        <f t="shared" si="0"/>
        <v>0</v>
      </c>
      <c r="E11" s="12" t="e">
        <f ca="1">INDIRECT((ADDRESS(O3,P3+3,,,O4)))</f>
        <v>#N/A</v>
      </c>
      <c r="F11" s="39"/>
      <c r="G11" s="12" t="e">
        <f ca="1">INDIRECT((ADDRESS(O3,P3+5,,,O4)))</f>
        <v>#N/A</v>
      </c>
      <c r="H11" s="39"/>
      <c r="I11" s="12" t="e">
        <f ca="1">INDIRECT((ADDRESS(O3,P3+8,,,O4)))</f>
        <v>#N/A</v>
      </c>
      <c r="J11" s="39"/>
      <c r="K11" s="12" t="e">
        <f ca="1">INDIRECT((ADDRESS(O3,P3+11,,,O4)))</f>
        <v>#N/A</v>
      </c>
      <c r="L11" s="39"/>
      <c r="M11" s="12" t="e">
        <f ca="1">INDIRECT((ADDRESS(O3,P3+14,,,O4)))</f>
        <v>#N/A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  <mergeCell ref="I7:J7"/>
    <mergeCell ref="K6:L6"/>
    <mergeCell ref="K7:L7"/>
    <mergeCell ref="B5:B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5E4243D7-1C53-4F63-A042-91D13D3373AD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ABAAC-2614-40C8-A2B5-72CF129CA5C2}">
  <sheetPr>
    <tabColor indexed="51"/>
    <pageSetUpPr fitToPage="1"/>
  </sheetPr>
  <dimension ref="A1:AK159"/>
  <sheetViews>
    <sheetView zoomScaleNormal="100" zoomScaleSheetLayoutView="100" workbookViewId="0">
      <selection activeCell="L11" sqref="L11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MATCH(N2,[16]Лист1!A1:A90,0)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>
        <v>1</v>
      </c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1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>
        <v>1</v>
      </c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  <mergeCell ref="I7:J7"/>
    <mergeCell ref="K6:L6"/>
    <mergeCell ref="K7:L7"/>
    <mergeCell ref="B5:B6"/>
    <mergeCell ref="A1:N1"/>
    <mergeCell ref="A3:N4"/>
    <mergeCell ref="A2:M2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DE4F4DDE-234C-44BA-9284-E0302E2480AB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F3C92-2796-4511-8A30-57855A461576}">
  <sheetPr>
    <tabColor indexed="51"/>
    <pageSetUpPr fitToPage="1"/>
  </sheetPr>
  <dimension ref="A1:AK159"/>
  <sheetViews>
    <sheetView zoomScaleNormal="100" zoomScaleSheetLayoutView="100" workbookViewId="0">
      <selection activeCell="L9" sqref="L9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MATCH(N2,[17]Лист1!A1:A90,0)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>
        <v>1</v>
      </c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1</v>
      </c>
      <c r="D12" s="12">
        <f t="shared" si="0"/>
        <v>0</v>
      </c>
      <c r="E12" s="40"/>
      <c r="F12" s="39"/>
      <c r="G12" s="40"/>
      <c r="H12" s="39"/>
      <c r="I12" s="40"/>
      <c r="J12" s="39"/>
      <c r="K12" s="40">
        <v>1</v>
      </c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I7:J7"/>
    <mergeCell ref="K6:L6"/>
    <mergeCell ref="K7:L7"/>
    <mergeCell ref="B5:B6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EE8DBD7F-29C0-4829-98A1-559D150FA787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B7407-5237-41EA-8A58-3FF685D6348C}">
  <sheetPr>
    <tabColor indexed="51"/>
    <pageSetUpPr fitToPage="1"/>
  </sheetPr>
  <dimension ref="A1:AK159"/>
  <sheetViews>
    <sheetView zoomScaleNormal="100" zoomScaleSheetLayoutView="100" workbookViewId="0">
      <selection activeCell="N2" sqref="N2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MATCH(N2,[18]Лист1!A1:A90,0)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>
        <v>1</v>
      </c>
      <c r="M9" s="12">
        <f ca="1">INDIRECT((ADDRESS(O3,P3+12,,,O4)))</f>
        <v>7</v>
      </c>
      <c r="N9" s="39">
        <v>0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>
        <v>0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>
        <v>0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  <mergeCell ref="I7:J7"/>
    <mergeCell ref="K6:L6"/>
    <mergeCell ref="K7:L7"/>
    <mergeCell ref="B5:B6"/>
    <mergeCell ref="A1:N1"/>
    <mergeCell ref="A3:N4"/>
    <mergeCell ref="A2:M2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9406D45B-B4D8-4DF8-B0A7-075CB24F48E0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E155"/>
  <sheetViews>
    <sheetView topLeftCell="A1048576" zoomScaleSheetLayoutView="100" workbookViewId="0">
      <selection sqref="A1:IV65536"/>
    </sheetView>
  </sheetViews>
  <sheetFormatPr defaultRowHeight="12.75" customHeight="1" zeroHeight="1"/>
  <cols>
    <col min="1" max="1" width="31" style="24" customWidth="1"/>
    <col min="2" max="2" width="7" style="24" customWidth="1"/>
    <col min="3" max="3" width="19.7109375" style="24" customWidth="1"/>
    <col min="4" max="4" width="38.140625" style="24" customWidth="1"/>
    <col min="5" max="5" width="28.85546875" style="24" customWidth="1"/>
    <col min="6" max="256" width="9.140625" style="24"/>
    <col min="257" max="257" width="31" style="24" customWidth="1"/>
    <col min="258" max="258" width="7" style="24" customWidth="1"/>
    <col min="259" max="259" width="19.7109375" style="24" customWidth="1"/>
    <col min="260" max="260" width="38.140625" style="24" customWidth="1"/>
    <col min="261" max="261" width="28.85546875" style="24" customWidth="1"/>
    <col min="262" max="512" width="9.140625" style="24"/>
    <col min="513" max="513" width="31" style="24" customWidth="1"/>
    <col min="514" max="514" width="7" style="24" customWidth="1"/>
    <col min="515" max="515" width="19.7109375" style="24" customWidth="1"/>
    <col min="516" max="516" width="38.140625" style="24" customWidth="1"/>
    <col min="517" max="517" width="28.85546875" style="24" customWidth="1"/>
    <col min="518" max="768" width="9.140625" style="24"/>
    <col min="769" max="769" width="31" style="24" customWidth="1"/>
    <col min="770" max="770" width="7" style="24" customWidth="1"/>
    <col min="771" max="771" width="19.7109375" style="24" customWidth="1"/>
    <col min="772" max="772" width="38.140625" style="24" customWidth="1"/>
    <col min="773" max="773" width="28.85546875" style="24" customWidth="1"/>
    <col min="774" max="1024" width="9.140625" style="24"/>
    <col min="1025" max="1025" width="31" style="24" customWidth="1"/>
    <col min="1026" max="1026" width="7" style="24" customWidth="1"/>
    <col min="1027" max="1027" width="19.7109375" style="24" customWidth="1"/>
    <col min="1028" max="1028" width="38.140625" style="24" customWidth="1"/>
    <col min="1029" max="1029" width="28.85546875" style="24" customWidth="1"/>
    <col min="1030" max="1280" width="9.140625" style="24"/>
    <col min="1281" max="1281" width="31" style="24" customWidth="1"/>
    <col min="1282" max="1282" width="7" style="24" customWidth="1"/>
    <col min="1283" max="1283" width="19.7109375" style="24" customWidth="1"/>
    <col min="1284" max="1284" width="38.140625" style="24" customWidth="1"/>
    <col min="1285" max="1285" width="28.85546875" style="24" customWidth="1"/>
    <col min="1286" max="1536" width="9.140625" style="24"/>
    <col min="1537" max="1537" width="31" style="24" customWidth="1"/>
    <col min="1538" max="1538" width="7" style="24" customWidth="1"/>
    <col min="1539" max="1539" width="19.7109375" style="24" customWidth="1"/>
    <col min="1540" max="1540" width="38.140625" style="24" customWidth="1"/>
    <col min="1541" max="1541" width="28.85546875" style="24" customWidth="1"/>
    <col min="1542" max="1792" width="9.140625" style="24"/>
    <col min="1793" max="1793" width="31" style="24" customWidth="1"/>
    <col min="1794" max="1794" width="7" style="24" customWidth="1"/>
    <col min="1795" max="1795" width="19.7109375" style="24" customWidth="1"/>
    <col min="1796" max="1796" width="38.140625" style="24" customWidth="1"/>
    <col min="1797" max="1797" width="28.85546875" style="24" customWidth="1"/>
    <col min="1798" max="2048" width="9.140625" style="24"/>
    <col min="2049" max="2049" width="31" style="24" customWidth="1"/>
    <col min="2050" max="2050" width="7" style="24" customWidth="1"/>
    <col min="2051" max="2051" width="19.7109375" style="24" customWidth="1"/>
    <col min="2052" max="2052" width="38.140625" style="24" customWidth="1"/>
    <col min="2053" max="2053" width="28.85546875" style="24" customWidth="1"/>
    <col min="2054" max="2304" width="9.140625" style="24"/>
    <col min="2305" max="2305" width="31" style="24" customWidth="1"/>
    <col min="2306" max="2306" width="7" style="24" customWidth="1"/>
    <col min="2307" max="2307" width="19.7109375" style="24" customWidth="1"/>
    <col min="2308" max="2308" width="38.140625" style="24" customWidth="1"/>
    <col min="2309" max="2309" width="28.85546875" style="24" customWidth="1"/>
    <col min="2310" max="2560" width="9.140625" style="24"/>
    <col min="2561" max="2561" width="31" style="24" customWidth="1"/>
    <col min="2562" max="2562" width="7" style="24" customWidth="1"/>
    <col min="2563" max="2563" width="19.7109375" style="24" customWidth="1"/>
    <col min="2564" max="2564" width="38.140625" style="24" customWidth="1"/>
    <col min="2565" max="2565" width="28.85546875" style="24" customWidth="1"/>
    <col min="2566" max="2816" width="9.140625" style="24"/>
    <col min="2817" max="2817" width="31" style="24" customWidth="1"/>
    <col min="2818" max="2818" width="7" style="24" customWidth="1"/>
    <col min="2819" max="2819" width="19.7109375" style="24" customWidth="1"/>
    <col min="2820" max="2820" width="38.140625" style="24" customWidth="1"/>
    <col min="2821" max="2821" width="28.85546875" style="24" customWidth="1"/>
    <col min="2822" max="3072" width="9.140625" style="24"/>
    <col min="3073" max="3073" width="31" style="24" customWidth="1"/>
    <col min="3074" max="3074" width="7" style="24" customWidth="1"/>
    <col min="3075" max="3075" width="19.7109375" style="24" customWidth="1"/>
    <col min="3076" max="3076" width="38.140625" style="24" customWidth="1"/>
    <col min="3077" max="3077" width="28.85546875" style="24" customWidth="1"/>
    <col min="3078" max="3328" width="9.140625" style="24"/>
    <col min="3329" max="3329" width="31" style="24" customWidth="1"/>
    <col min="3330" max="3330" width="7" style="24" customWidth="1"/>
    <col min="3331" max="3331" width="19.7109375" style="24" customWidth="1"/>
    <col min="3332" max="3332" width="38.140625" style="24" customWidth="1"/>
    <col min="3333" max="3333" width="28.85546875" style="24" customWidth="1"/>
    <col min="3334" max="3584" width="9.140625" style="24"/>
    <col min="3585" max="3585" width="31" style="24" customWidth="1"/>
    <col min="3586" max="3586" width="7" style="24" customWidth="1"/>
    <col min="3587" max="3587" width="19.7109375" style="24" customWidth="1"/>
    <col min="3588" max="3588" width="38.140625" style="24" customWidth="1"/>
    <col min="3589" max="3589" width="28.85546875" style="24" customWidth="1"/>
    <col min="3590" max="3840" width="9.140625" style="24"/>
    <col min="3841" max="3841" width="31" style="24" customWidth="1"/>
    <col min="3842" max="3842" width="7" style="24" customWidth="1"/>
    <col min="3843" max="3843" width="19.7109375" style="24" customWidth="1"/>
    <col min="3844" max="3844" width="38.140625" style="24" customWidth="1"/>
    <col min="3845" max="3845" width="28.85546875" style="24" customWidth="1"/>
    <col min="3846" max="4096" width="9.140625" style="24"/>
    <col min="4097" max="4097" width="31" style="24" customWidth="1"/>
    <col min="4098" max="4098" width="7" style="24" customWidth="1"/>
    <col min="4099" max="4099" width="19.7109375" style="24" customWidth="1"/>
    <col min="4100" max="4100" width="38.140625" style="24" customWidth="1"/>
    <col min="4101" max="4101" width="28.85546875" style="24" customWidth="1"/>
    <col min="4102" max="4352" width="9.140625" style="24"/>
    <col min="4353" max="4353" width="31" style="24" customWidth="1"/>
    <col min="4354" max="4354" width="7" style="24" customWidth="1"/>
    <col min="4355" max="4355" width="19.7109375" style="24" customWidth="1"/>
    <col min="4356" max="4356" width="38.140625" style="24" customWidth="1"/>
    <col min="4357" max="4357" width="28.85546875" style="24" customWidth="1"/>
    <col min="4358" max="4608" width="9.140625" style="24"/>
    <col min="4609" max="4609" width="31" style="24" customWidth="1"/>
    <col min="4610" max="4610" width="7" style="24" customWidth="1"/>
    <col min="4611" max="4611" width="19.7109375" style="24" customWidth="1"/>
    <col min="4612" max="4612" width="38.140625" style="24" customWidth="1"/>
    <col min="4613" max="4613" width="28.85546875" style="24" customWidth="1"/>
    <col min="4614" max="4864" width="9.140625" style="24"/>
    <col min="4865" max="4865" width="31" style="24" customWidth="1"/>
    <col min="4866" max="4866" width="7" style="24" customWidth="1"/>
    <col min="4867" max="4867" width="19.7109375" style="24" customWidth="1"/>
    <col min="4868" max="4868" width="38.140625" style="24" customWidth="1"/>
    <col min="4869" max="4869" width="28.85546875" style="24" customWidth="1"/>
    <col min="4870" max="5120" width="9.140625" style="24"/>
    <col min="5121" max="5121" width="31" style="24" customWidth="1"/>
    <col min="5122" max="5122" width="7" style="24" customWidth="1"/>
    <col min="5123" max="5123" width="19.7109375" style="24" customWidth="1"/>
    <col min="5124" max="5124" width="38.140625" style="24" customWidth="1"/>
    <col min="5125" max="5125" width="28.85546875" style="24" customWidth="1"/>
    <col min="5126" max="5376" width="9.140625" style="24"/>
    <col min="5377" max="5377" width="31" style="24" customWidth="1"/>
    <col min="5378" max="5378" width="7" style="24" customWidth="1"/>
    <col min="5379" max="5379" width="19.7109375" style="24" customWidth="1"/>
    <col min="5380" max="5380" width="38.140625" style="24" customWidth="1"/>
    <col min="5381" max="5381" width="28.85546875" style="24" customWidth="1"/>
    <col min="5382" max="5632" width="9.140625" style="24"/>
    <col min="5633" max="5633" width="31" style="24" customWidth="1"/>
    <col min="5634" max="5634" width="7" style="24" customWidth="1"/>
    <col min="5635" max="5635" width="19.7109375" style="24" customWidth="1"/>
    <col min="5636" max="5636" width="38.140625" style="24" customWidth="1"/>
    <col min="5637" max="5637" width="28.85546875" style="24" customWidth="1"/>
    <col min="5638" max="5888" width="9.140625" style="24"/>
    <col min="5889" max="5889" width="31" style="24" customWidth="1"/>
    <col min="5890" max="5890" width="7" style="24" customWidth="1"/>
    <col min="5891" max="5891" width="19.7109375" style="24" customWidth="1"/>
    <col min="5892" max="5892" width="38.140625" style="24" customWidth="1"/>
    <col min="5893" max="5893" width="28.85546875" style="24" customWidth="1"/>
    <col min="5894" max="6144" width="9.140625" style="24"/>
    <col min="6145" max="6145" width="31" style="24" customWidth="1"/>
    <col min="6146" max="6146" width="7" style="24" customWidth="1"/>
    <col min="6147" max="6147" width="19.7109375" style="24" customWidth="1"/>
    <col min="6148" max="6148" width="38.140625" style="24" customWidth="1"/>
    <col min="6149" max="6149" width="28.85546875" style="24" customWidth="1"/>
    <col min="6150" max="6400" width="9.140625" style="24"/>
    <col min="6401" max="6401" width="31" style="24" customWidth="1"/>
    <col min="6402" max="6402" width="7" style="24" customWidth="1"/>
    <col min="6403" max="6403" width="19.7109375" style="24" customWidth="1"/>
    <col min="6404" max="6404" width="38.140625" style="24" customWidth="1"/>
    <col min="6405" max="6405" width="28.85546875" style="24" customWidth="1"/>
    <col min="6406" max="6656" width="9.140625" style="24"/>
    <col min="6657" max="6657" width="31" style="24" customWidth="1"/>
    <col min="6658" max="6658" width="7" style="24" customWidth="1"/>
    <col min="6659" max="6659" width="19.7109375" style="24" customWidth="1"/>
    <col min="6660" max="6660" width="38.140625" style="24" customWidth="1"/>
    <col min="6661" max="6661" width="28.85546875" style="24" customWidth="1"/>
    <col min="6662" max="6912" width="9.140625" style="24"/>
    <col min="6913" max="6913" width="31" style="24" customWidth="1"/>
    <col min="6914" max="6914" width="7" style="24" customWidth="1"/>
    <col min="6915" max="6915" width="19.7109375" style="24" customWidth="1"/>
    <col min="6916" max="6916" width="38.140625" style="24" customWidth="1"/>
    <col min="6917" max="6917" width="28.85546875" style="24" customWidth="1"/>
    <col min="6918" max="7168" width="9.140625" style="24"/>
    <col min="7169" max="7169" width="31" style="24" customWidth="1"/>
    <col min="7170" max="7170" width="7" style="24" customWidth="1"/>
    <col min="7171" max="7171" width="19.7109375" style="24" customWidth="1"/>
    <col min="7172" max="7172" width="38.140625" style="24" customWidth="1"/>
    <col min="7173" max="7173" width="28.85546875" style="24" customWidth="1"/>
    <col min="7174" max="7424" width="9.140625" style="24"/>
    <col min="7425" max="7425" width="31" style="24" customWidth="1"/>
    <col min="7426" max="7426" width="7" style="24" customWidth="1"/>
    <col min="7427" max="7427" width="19.7109375" style="24" customWidth="1"/>
    <col min="7428" max="7428" width="38.140625" style="24" customWidth="1"/>
    <col min="7429" max="7429" width="28.85546875" style="24" customWidth="1"/>
    <col min="7430" max="7680" width="9.140625" style="24"/>
    <col min="7681" max="7681" width="31" style="24" customWidth="1"/>
    <col min="7682" max="7682" width="7" style="24" customWidth="1"/>
    <col min="7683" max="7683" width="19.7109375" style="24" customWidth="1"/>
    <col min="7684" max="7684" width="38.140625" style="24" customWidth="1"/>
    <col min="7685" max="7685" width="28.85546875" style="24" customWidth="1"/>
    <col min="7686" max="7936" width="9.140625" style="24"/>
    <col min="7937" max="7937" width="31" style="24" customWidth="1"/>
    <col min="7938" max="7938" width="7" style="24" customWidth="1"/>
    <col min="7939" max="7939" width="19.7109375" style="24" customWidth="1"/>
    <col min="7940" max="7940" width="38.140625" style="24" customWidth="1"/>
    <col min="7941" max="7941" width="28.85546875" style="24" customWidth="1"/>
    <col min="7942" max="8192" width="9.140625" style="24"/>
    <col min="8193" max="8193" width="31" style="24" customWidth="1"/>
    <col min="8194" max="8194" width="7" style="24" customWidth="1"/>
    <col min="8195" max="8195" width="19.7109375" style="24" customWidth="1"/>
    <col min="8196" max="8196" width="38.140625" style="24" customWidth="1"/>
    <col min="8197" max="8197" width="28.85546875" style="24" customWidth="1"/>
    <col min="8198" max="8448" width="9.140625" style="24"/>
    <col min="8449" max="8449" width="31" style="24" customWidth="1"/>
    <col min="8450" max="8450" width="7" style="24" customWidth="1"/>
    <col min="8451" max="8451" width="19.7109375" style="24" customWidth="1"/>
    <col min="8452" max="8452" width="38.140625" style="24" customWidth="1"/>
    <col min="8453" max="8453" width="28.85546875" style="24" customWidth="1"/>
    <col min="8454" max="8704" width="9.140625" style="24"/>
    <col min="8705" max="8705" width="31" style="24" customWidth="1"/>
    <col min="8706" max="8706" width="7" style="24" customWidth="1"/>
    <col min="8707" max="8707" width="19.7109375" style="24" customWidth="1"/>
    <col min="8708" max="8708" width="38.140625" style="24" customWidth="1"/>
    <col min="8709" max="8709" width="28.85546875" style="24" customWidth="1"/>
    <col min="8710" max="8960" width="9.140625" style="24"/>
    <col min="8961" max="8961" width="31" style="24" customWidth="1"/>
    <col min="8962" max="8962" width="7" style="24" customWidth="1"/>
    <col min="8963" max="8963" width="19.7109375" style="24" customWidth="1"/>
    <col min="8964" max="8964" width="38.140625" style="24" customWidth="1"/>
    <col min="8965" max="8965" width="28.85546875" style="24" customWidth="1"/>
    <col min="8966" max="9216" width="9.140625" style="24"/>
    <col min="9217" max="9217" width="31" style="24" customWidth="1"/>
    <col min="9218" max="9218" width="7" style="24" customWidth="1"/>
    <col min="9219" max="9219" width="19.7109375" style="24" customWidth="1"/>
    <col min="9220" max="9220" width="38.140625" style="24" customWidth="1"/>
    <col min="9221" max="9221" width="28.85546875" style="24" customWidth="1"/>
    <col min="9222" max="9472" width="9.140625" style="24"/>
    <col min="9473" max="9473" width="31" style="24" customWidth="1"/>
    <col min="9474" max="9474" width="7" style="24" customWidth="1"/>
    <col min="9475" max="9475" width="19.7109375" style="24" customWidth="1"/>
    <col min="9476" max="9476" width="38.140625" style="24" customWidth="1"/>
    <col min="9477" max="9477" width="28.85546875" style="24" customWidth="1"/>
    <col min="9478" max="9728" width="9.140625" style="24"/>
    <col min="9729" max="9729" width="31" style="24" customWidth="1"/>
    <col min="9730" max="9730" width="7" style="24" customWidth="1"/>
    <col min="9731" max="9731" width="19.7109375" style="24" customWidth="1"/>
    <col min="9732" max="9732" width="38.140625" style="24" customWidth="1"/>
    <col min="9733" max="9733" width="28.85546875" style="24" customWidth="1"/>
    <col min="9734" max="9984" width="9.140625" style="24"/>
    <col min="9985" max="9985" width="31" style="24" customWidth="1"/>
    <col min="9986" max="9986" width="7" style="24" customWidth="1"/>
    <col min="9987" max="9987" width="19.7109375" style="24" customWidth="1"/>
    <col min="9988" max="9988" width="38.140625" style="24" customWidth="1"/>
    <col min="9989" max="9989" width="28.85546875" style="24" customWidth="1"/>
    <col min="9990" max="10240" width="9.140625" style="24"/>
    <col min="10241" max="10241" width="31" style="24" customWidth="1"/>
    <col min="10242" max="10242" width="7" style="24" customWidth="1"/>
    <col min="10243" max="10243" width="19.7109375" style="24" customWidth="1"/>
    <col min="10244" max="10244" width="38.140625" style="24" customWidth="1"/>
    <col min="10245" max="10245" width="28.85546875" style="24" customWidth="1"/>
    <col min="10246" max="10496" width="9.140625" style="24"/>
    <col min="10497" max="10497" width="31" style="24" customWidth="1"/>
    <col min="10498" max="10498" width="7" style="24" customWidth="1"/>
    <col min="10499" max="10499" width="19.7109375" style="24" customWidth="1"/>
    <col min="10500" max="10500" width="38.140625" style="24" customWidth="1"/>
    <col min="10501" max="10501" width="28.85546875" style="24" customWidth="1"/>
    <col min="10502" max="10752" width="9.140625" style="24"/>
    <col min="10753" max="10753" width="31" style="24" customWidth="1"/>
    <col min="10754" max="10754" width="7" style="24" customWidth="1"/>
    <col min="10755" max="10755" width="19.7109375" style="24" customWidth="1"/>
    <col min="10756" max="10756" width="38.140625" style="24" customWidth="1"/>
    <col min="10757" max="10757" width="28.85546875" style="24" customWidth="1"/>
    <col min="10758" max="11008" width="9.140625" style="24"/>
    <col min="11009" max="11009" width="31" style="24" customWidth="1"/>
    <col min="11010" max="11010" width="7" style="24" customWidth="1"/>
    <col min="11011" max="11011" width="19.7109375" style="24" customWidth="1"/>
    <col min="11012" max="11012" width="38.140625" style="24" customWidth="1"/>
    <col min="11013" max="11013" width="28.85546875" style="24" customWidth="1"/>
    <col min="11014" max="11264" width="9.140625" style="24"/>
    <col min="11265" max="11265" width="31" style="24" customWidth="1"/>
    <col min="11266" max="11266" width="7" style="24" customWidth="1"/>
    <col min="11267" max="11267" width="19.7109375" style="24" customWidth="1"/>
    <col min="11268" max="11268" width="38.140625" style="24" customWidth="1"/>
    <col min="11269" max="11269" width="28.85546875" style="24" customWidth="1"/>
    <col min="11270" max="11520" width="9.140625" style="24"/>
    <col min="11521" max="11521" width="31" style="24" customWidth="1"/>
    <col min="11522" max="11522" width="7" style="24" customWidth="1"/>
    <col min="11523" max="11523" width="19.7109375" style="24" customWidth="1"/>
    <col min="11524" max="11524" width="38.140625" style="24" customWidth="1"/>
    <col min="11525" max="11525" width="28.85546875" style="24" customWidth="1"/>
    <col min="11526" max="11776" width="9.140625" style="24"/>
    <col min="11777" max="11777" width="31" style="24" customWidth="1"/>
    <col min="11778" max="11778" width="7" style="24" customWidth="1"/>
    <col min="11779" max="11779" width="19.7109375" style="24" customWidth="1"/>
    <col min="11780" max="11780" width="38.140625" style="24" customWidth="1"/>
    <col min="11781" max="11781" width="28.85546875" style="24" customWidth="1"/>
    <col min="11782" max="12032" width="9.140625" style="24"/>
    <col min="12033" max="12033" width="31" style="24" customWidth="1"/>
    <col min="12034" max="12034" width="7" style="24" customWidth="1"/>
    <col min="12035" max="12035" width="19.7109375" style="24" customWidth="1"/>
    <col min="12036" max="12036" width="38.140625" style="24" customWidth="1"/>
    <col min="12037" max="12037" width="28.85546875" style="24" customWidth="1"/>
    <col min="12038" max="12288" width="9.140625" style="24"/>
    <col min="12289" max="12289" width="31" style="24" customWidth="1"/>
    <col min="12290" max="12290" width="7" style="24" customWidth="1"/>
    <col min="12291" max="12291" width="19.7109375" style="24" customWidth="1"/>
    <col min="12292" max="12292" width="38.140625" style="24" customWidth="1"/>
    <col min="12293" max="12293" width="28.85546875" style="24" customWidth="1"/>
    <col min="12294" max="12544" width="9.140625" style="24"/>
    <col min="12545" max="12545" width="31" style="24" customWidth="1"/>
    <col min="12546" max="12546" width="7" style="24" customWidth="1"/>
    <col min="12547" max="12547" width="19.7109375" style="24" customWidth="1"/>
    <col min="12548" max="12548" width="38.140625" style="24" customWidth="1"/>
    <col min="12549" max="12549" width="28.85546875" style="24" customWidth="1"/>
    <col min="12550" max="12800" width="9.140625" style="24"/>
    <col min="12801" max="12801" width="31" style="24" customWidth="1"/>
    <col min="12802" max="12802" width="7" style="24" customWidth="1"/>
    <col min="12803" max="12803" width="19.7109375" style="24" customWidth="1"/>
    <col min="12804" max="12804" width="38.140625" style="24" customWidth="1"/>
    <col min="12805" max="12805" width="28.85546875" style="24" customWidth="1"/>
    <col min="12806" max="13056" width="9.140625" style="24"/>
    <col min="13057" max="13057" width="31" style="24" customWidth="1"/>
    <col min="13058" max="13058" width="7" style="24" customWidth="1"/>
    <col min="13059" max="13059" width="19.7109375" style="24" customWidth="1"/>
    <col min="13060" max="13060" width="38.140625" style="24" customWidth="1"/>
    <col min="13061" max="13061" width="28.85546875" style="24" customWidth="1"/>
    <col min="13062" max="13312" width="9.140625" style="24"/>
    <col min="13313" max="13313" width="31" style="24" customWidth="1"/>
    <col min="13314" max="13314" width="7" style="24" customWidth="1"/>
    <col min="13315" max="13315" width="19.7109375" style="24" customWidth="1"/>
    <col min="13316" max="13316" width="38.140625" style="24" customWidth="1"/>
    <col min="13317" max="13317" width="28.85546875" style="24" customWidth="1"/>
    <col min="13318" max="13568" width="9.140625" style="24"/>
    <col min="13569" max="13569" width="31" style="24" customWidth="1"/>
    <col min="13570" max="13570" width="7" style="24" customWidth="1"/>
    <col min="13571" max="13571" width="19.7109375" style="24" customWidth="1"/>
    <col min="13572" max="13572" width="38.140625" style="24" customWidth="1"/>
    <col min="13573" max="13573" width="28.85546875" style="24" customWidth="1"/>
    <col min="13574" max="13824" width="9.140625" style="24"/>
    <col min="13825" max="13825" width="31" style="24" customWidth="1"/>
    <col min="13826" max="13826" width="7" style="24" customWidth="1"/>
    <col min="13827" max="13827" width="19.7109375" style="24" customWidth="1"/>
    <col min="13828" max="13828" width="38.140625" style="24" customWidth="1"/>
    <col min="13829" max="13829" width="28.85546875" style="24" customWidth="1"/>
    <col min="13830" max="14080" width="9.140625" style="24"/>
    <col min="14081" max="14081" width="31" style="24" customWidth="1"/>
    <col min="14082" max="14082" width="7" style="24" customWidth="1"/>
    <col min="14083" max="14083" width="19.7109375" style="24" customWidth="1"/>
    <col min="14084" max="14084" width="38.140625" style="24" customWidth="1"/>
    <col min="14085" max="14085" width="28.85546875" style="24" customWidth="1"/>
    <col min="14086" max="14336" width="9.140625" style="24"/>
    <col min="14337" max="14337" width="31" style="24" customWidth="1"/>
    <col min="14338" max="14338" width="7" style="24" customWidth="1"/>
    <col min="14339" max="14339" width="19.7109375" style="24" customWidth="1"/>
    <col min="14340" max="14340" width="38.140625" style="24" customWidth="1"/>
    <col min="14341" max="14341" width="28.85546875" style="24" customWidth="1"/>
    <col min="14342" max="14592" width="9.140625" style="24"/>
    <col min="14593" max="14593" width="31" style="24" customWidth="1"/>
    <col min="14594" max="14594" width="7" style="24" customWidth="1"/>
    <col min="14595" max="14595" width="19.7109375" style="24" customWidth="1"/>
    <col min="14596" max="14596" width="38.140625" style="24" customWidth="1"/>
    <col min="14597" max="14597" width="28.85546875" style="24" customWidth="1"/>
    <col min="14598" max="14848" width="9.140625" style="24"/>
    <col min="14849" max="14849" width="31" style="24" customWidth="1"/>
    <col min="14850" max="14850" width="7" style="24" customWidth="1"/>
    <col min="14851" max="14851" width="19.7109375" style="24" customWidth="1"/>
    <col min="14852" max="14852" width="38.140625" style="24" customWidth="1"/>
    <col min="14853" max="14853" width="28.85546875" style="24" customWidth="1"/>
    <col min="14854" max="15104" width="9.140625" style="24"/>
    <col min="15105" max="15105" width="31" style="24" customWidth="1"/>
    <col min="15106" max="15106" width="7" style="24" customWidth="1"/>
    <col min="15107" max="15107" width="19.7109375" style="24" customWidth="1"/>
    <col min="15108" max="15108" width="38.140625" style="24" customWidth="1"/>
    <col min="15109" max="15109" width="28.85546875" style="24" customWidth="1"/>
    <col min="15110" max="15360" width="9.140625" style="24"/>
    <col min="15361" max="15361" width="31" style="24" customWidth="1"/>
    <col min="15362" max="15362" width="7" style="24" customWidth="1"/>
    <col min="15363" max="15363" width="19.7109375" style="24" customWidth="1"/>
    <col min="15364" max="15364" width="38.140625" style="24" customWidth="1"/>
    <col min="15365" max="15365" width="28.85546875" style="24" customWidth="1"/>
    <col min="15366" max="15616" width="9.140625" style="24"/>
    <col min="15617" max="15617" width="31" style="24" customWidth="1"/>
    <col min="15618" max="15618" width="7" style="24" customWidth="1"/>
    <col min="15619" max="15619" width="19.7109375" style="24" customWidth="1"/>
    <col min="15620" max="15620" width="38.140625" style="24" customWidth="1"/>
    <col min="15621" max="15621" width="28.85546875" style="24" customWidth="1"/>
    <col min="15622" max="15872" width="9.140625" style="24"/>
    <col min="15873" max="15873" width="31" style="24" customWidth="1"/>
    <col min="15874" max="15874" width="7" style="24" customWidth="1"/>
    <col min="15875" max="15875" width="19.7109375" style="24" customWidth="1"/>
    <col min="15876" max="15876" width="38.140625" style="24" customWidth="1"/>
    <col min="15877" max="15877" width="28.85546875" style="24" customWidth="1"/>
    <col min="15878" max="16128" width="9.140625" style="24"/>
    <col min="16129" max="16129" width="31" style="24" customWidth="1"/>
    <col min="16130" max="16130" width="7" style="24" customWidth="1"/>
    <col min="16131" max="16131" width="19.7109375" style="24" customWidth="1"/>
    <col min="16132" max="16132" width="38.140625" style="24" customWidth="1"/>
    <col min="16133" max="16133" width="28.85546875" style="24" customWidth="1"/>
    <col min="16134" max="16384" width="9.140625" style="24"/>
  </cols>
  <sheetData>
    <row r="1" spans="1:5" ht="18.75" hidden="1" customHeight="1">
      <c r="A1" s="130" t="s">
        <v>111</v>
      </c>
      <c r="B1" s="131"/>
      <c r="C1" s="131"/>
      <c r="D1" s="131"/>
      <c r="E1" s="132"/>
    </row>
    <row r="2" spans="1:5" ht="21.75" hidden="1" customHeight="1">
      <c r="A2" s="133"/>
      <c r="B2" s="134"/>
      <c r="C2" s="134"/>
      <c r="D2" s="134"/>
      <c r="E2" s="135"/>
    </row>
    <row r="3" spans="1:5" ht="31.5" hidden="1" customHeight="1">
      <c r="A3" s="136"/>
      <c r="B3" s="136" t="s">
        <v>4</v>
      </c>
      <c r="C3" s="136" t="s">
        <v>112</v>
      </c>
      <c r="D3" s="136" t="s">
        <v>113</v>
      </c>
      <c r="E3" s="136" t="s">
        <v>114</v>
      </c>
    </row>
    <row r="4" spans="1:5" ht="46.5" hidden="1" customHeight="1">
      <c r="A4" s="137"/>
      <c r="B4" s="137"/>
      <c r="C4" s="136"/>
      <c r="D4" s="136"/>
      <c r="E4" s="136"/>
    </row>
    <row r="5" spans="1:5" hidden="1">
      <c r="A5" s="25">
        <v>1</v>
      </c>
      <c r="B5" s="26">
        <v>2</v>
      </c>
      <c r="C5" s="26">
        <v>3</v>
      </c>
      <c r="D5" s="26">
        <v>4</v>
      </c>
      <c r="E5" s="26">
        <v>5</v>
      </c>
    </row>
    <row r="6" spans="1:5" hidden="1">
      <c r="A6" s="27" t="s">
        <v>5</v>
      </c>
      <c r="B6" s="28" t="s">
        <v>12</v>
      </c>
      <c r="C6" s="29">
        <f>SUM(C7:C8)</f>
        <v>0</v>
      </c>
      <c r="D6" s="29">
        <f>SUM(D7:D8)</f>
        <v>0</v>
      </c>
      <c r="E6" s="29">
        <f>SUM(E7:E8)</f>
        <v>0</v>
      </c>
    </row>
    <row r="7" spans="1:5" hidden="1">
      <c r="A7" s="30" t="s">
        <v>115</v>
      </c>
      <c r="B7" s="28" t="s">
        <v>16</v>
      </c>
      <c r="C7" s="31"/>
      <c r="D7" s="31"/>
      <c r="E7" s="31"/>
    </row>
    <row r="8" spans="1:5" hidden="1">
      <c r="A8" s="32" t="s">
        <v>116</v>
      </c>
      <c r="B8" s="28" t="s">
        <v>18</v>
      </c>
      <c r="C8" s="31"/>
      <c r="D8" s="31"/>
      <c r="E8" s="31"/>
    </row>
    <row r="9" spans="1:5" hidden="1">
      <c r="A9" s="33"/>
      <c r="B9" s="33"/>
      <c r="C9" s="33"/>
      <c r="D9" s="33"/>
    </row>
    <row r="10" spans="1:5" hidden="1">
      <c r="A10" s="33"/>
      <c r="B10" s="33"/>
      <c r="C10" s="33"/>
      <c r="D10" s="33"/>
    </row>
    <row r="11" spans="1:5" hidden="1">
      <c r="A11" s="33"/>
      <c r="B11" s="33"/>
      <c r="C11" s="33"/>
      <c r="D11" s="33"/>
    </row>
    <row r="12" spans="1:5" hidden="1">
      <c r="A12" s="33"/>
      <c r="B12" s="33"/>
      <c r="C12" s="33"/>
      <c r="D12" s="33"/>
    </row>
    <row r="13" spans="1:5" hidden="1">
      <c r="A13" s="33"/>
      <c r="B13" s="33"/>
      <c r="C13" s="33"/>
      <c r="D13" s="33"/>
    </row>
    <row r="14" spans="1:5" hidden="1">
      <c r="A14" s="33"/>
      <c r="B14" s="33"/>
      <c r="C14" s="33"/>
      <c r="D14" s="33"/>
    </row>
    <row r="15" spans="1:5" hidden="1">
      <c r="A15" s="33"/>
      <c r="B15" s="33"/>
      <c r="C15" s="33"/>
      <c r="D15" s="34"/>
    </row>
    <row r="16" spans="1:5" hidden="1">
      <c r="A16" s="33"/>
      <c r="B16" s="33"/>
      <c r="C16" s="33"/>
      <c r="D16" s="33"/>
    </row>
    <row r="17" spans="1:4" hidden="1">
      <c r="A17" s="33"/>
      <c r="B17" s="33"/>
      <c r="C17" s="33"/>
      <c r="D17" s="33"/>
    </row>
    <row r="18" spans="1:4" hidden="1">
      <c r="A18" s="33"/>
      <c r="B18" s="33"/>
      <c r="C18" s="33"/>
      <c r="D18" s="33"/>
    </row>
    <row r="19" spans="1:4" hidden="1">
      <c r="A19" s="33"/>
      <c r="B19" s="33"/>
      <c r="C19" s="33"/>
      <c r="D19" s="33"/>
    </row>
    <row r="20" spans="1:4" hidden="1">
      <c r="A20" s="33"/>
      <c r="B20" s="33"/>
      <c r="C20" s="33"/>
      <c r="D20" s="33"/>
    </row>
    <row r="21" spans="1:4" hidden="1">
      <c r="A21" s="33"/>
      <c r="B21" s="33"/>
      <c r="C21" s="33"/>
      <c r="D21" s="33"/>
    </row>
    <row r="22" spans="1:4" hidden="1">
      <c r="A22" s="33"/>
      <c r="B22" s="33"/>
      <c r="C22" s="33"/>
      <c r="D22" s="33"/>
    </row>
    <row r="23" spans="1:4" hidden="1">
      <c r="A23" s="33"/>
      <c r="B23" s="33"/>
      <c r="C23" s="33"/>
      <c r="D23" s="33"/>
    </row>
    <row r="24" spans="1:4" hidden="1">
      <c r="A24" s="33"/>
      <c r="B24" s="33"/>
      <c r="C24" s="33"/>
      <c r="D24" s="33"/>
    </row>
    <row r="25" spans="1:4" hidden="1">
      <c r="A25" s="33"/>
      <c r="B25" s="33"/>
      <c r="C25" s="33"/>
      <c r="D25" s="33"/>
    </row>
    <row r="26" spans="1:4" hidden="1">
      <c r="A26" s="33"/>
      <c r="B26" s="33"/>
      <c r="C26" s="33"/>
      <c r="D26" s="33"/>
    </row>
    <row r="27" spans="1:4" hidden="1">
      <c r="A27" s="33"/>
      <c r="B27" s="33"/>
      <c r="C27" s="33"/>
      <c r="D27" s="33"/>
    </row>
    <row r="28" spans="1:4" hidden="1">
      <c r="A28" s="33"/>
      <c r="B28" s="33"/>
      <c r="C28" s="33"/>
      <c r="D28" s="33"/>
    </row>
    <row r="29" spans="1:4" hidden="1">
      <c r="A29" s="33"/>
      <c r="B29" s="33"/>
      <c r="C29" s="33"/>
      <c r="D29" s="33"/>
    </row>
    <row r="30" spans="1:4" hidden="1">
      <c r="A30" s="33"/>
      <c r="B30" s="33"/>
      <c r="C30" s="33"/>
      <c r="D30" s="33"/>
    </row>
    <row r="31" spans="1:4" hidden="1">
      <c r="A31" s="33"/>
      <c r="B31" s="33"/>
      <c r="C31" s="33"/>
      <c r="D31" s="33"/>
    </row>
    <row r="32" spans="1:4" hidden="1">
      <c r="A32" s="33"/>
      <c r="B32" s="33"/>
      <c r="C32" s="33"/>
      <c r="D32" s="33"/>
    </row>
    <row r="33" spans="1:4" hidden="1">
      <c r="A33" s="33"/>
      <c r="B33" s="33"/>
      <c r="C33" s="33"/>
      <c r="D33" s="33"/>
    </row>
    <row r="34" spans="1:4" hidden="1">
      <c r="A34" s="33"/>
      <c r="B34" s="33"/>
      <c r="C34" s="33"/>
      <c r="D34" s="33"/>
    </row>
    <row r="35" spans="1:4" hidden="1">
      <c r="A35" s="33"/>
      <c r="B35" s="33"/>
      <c r="C35" s="33"/>
      <c r="D35" s="33"/>
    </row>
    <row r="36" spans="1:4" hidden="1">
      <c r="A36" s="33"/>
      <c r="B36" s="33"/>
      <c r="C36" s="33"/>
      <c r="D36" s="33"/>
    </row>
    <row r="37" spans="1:4" hidden="1">
      <c r="A37" s="33"/>
      <c r="B37" s="33"/>
      <c r="C37" s="33"/>
      <c r="D37" s="33"/>
    </row>
    <row r="38" spans="1:4" hidden="1">
      <c r="A38" s="33"/>
      <c r="B38" s="33"/>
      <c r="C38" s="33"/>
      <c r="D38" s="33"/>
    </row>
    <row r="39" spans="1:4" hidden="1">
      <c r="A39" s="33"/>
      <c r="B39" s="33"/>
      <c r="C39" s="33"/>
      <c r="D39" s="33"/>
    </row>
    <row r="40" spans="1:4" hidden="1">
      <c r="A40" s="33"/>
      <c r="B40" s="33"/>
      <c r="C40" s="33"/>
      <c r="D40" s="33"/>
    </row>
    <row r="41" spans="1:4" hidden="1">
      <c r="A41" s="33"/>
      <c r="B41" s="33"/>
      <c r="C41" s="33"/>
      <c r="D41" s="33"/>
    </row>
    <row r="42" spans="1:4" hidden="1">
      <c r="A42" s="33"/>
      <c r="B42" s="33"/>
      <c r="C42" s="33"/>
      <c r="D42" s="33"/>
    </row>
    <row r="43" spans="1:4" hidden="1">
      <c r="A43" s="33"/>
      <c r="B43" s="33"/>
      <c r="C43" s="33"/>
      <c r="D43" s="33"/>
    </row>
    <row r="44" spans="1:4" hidden="1">
      <c r="A44" s="33"/>
      <c r="B44" s="33"/>
      <c r="C44" s="33"/>
      <c r="D44" s="33"/>
    </row>
    <row r="45" spans="1:4" hidden="1">
      <c r="A45" s="33"/>
      <c r="B45" s="33"/>
      <c r="C45" s="33"/>
      <c r="D45" s="33"/>
    </row>
    <row r="46" spans="1:4" hidden="1">
      <c r="A46" s="33"/>
      <c r="B46" s="33"/>
      <c r="C46" s="33"/>
      <c r="D46" s="33"/>
    </row>
    <row r="47" spans="1:4" hidden="1">
      <c r="A47" s="33"/>
      <c r="B47" s="33"/>
      <c r="C47" s="33"/>
      <c r="D47" s="33"/>
    </row>
    <row r="48" spans="1:4" hidden="1">
      <c r="A48" s="33"/>
      <c r="B48" s="33"/>
      <c r="C48" s="33"/>
      <c r="D48" s="33"/>
    </row>
    <row r="49" spans="1:4" hidden="1">
      <c r="A49" s="33"/>
      <c r="B49" s="33"/>
      <c r="C49" s="33"/>
      <c r="D49" s="33"/>
    </row>
    <row r="50" spans="1:4" hidden="1">
      <c r="A50" s="33"/>
      <c r="B50" s="33"/>
      <c r="C50" s="33"/>
      <c r="D50" s="33"/>
    </row>
    <row r="51" spans="1:4" hidden="1">
      <c r="A51" s="33"/>
      <c r="B51" s="33"/>
      <c r="C51" s="33"/>
      <c r="D51" s="33"/>
    </row>
    <row r="52" spans="1:4" hidden="1">
      <c r="A52" s="33"/>
      <c r="B52" s="33"/>
      <c r="C52" s="33"/>
      <c r="D52" s="33"/>
    </row>
    <row r="53" spans="1:4" hidden="1">
      <c r="A53" s="33"/>
      <c r="B53" s="33"/>
      <c r="C53" s="33"/>
      <c r="D53" s="33"/>
    </row>
    <row r="54" spans="1:4" hidden="1">
      <c r="A54" s="35"/>
      <c r="B54" s="35"/>
      <c r="C54" s="35"/>
      <c r="D54" s="35"/>
    </row>
    <row r="55" spans="1:4" hidden="1">
      <c r="A55" s="35"/>
      <c r="B55" s="35"/>
      <c r="C55" s="35"/>
      <c r="D55" s="35"/>
    </row>
    <row r="56" spans="1:4" hidden="1">
      <c r="A56" s="35"/>
      <c r="B56" s="35"/>
      <c r="C56" s="35"/>
      <c r="D56" s="35"/>
    </row>
    <row r="57" spans="1:4" hidden="1">
      <c r="A57" s="35"/>
      <c r="B57" s="35"/>
      <c r="C57" s="35"/>
      <c r="D57" s="35"/>
    </row>
    <row r="58" spans="1:4" hidden="1">
      <c r="A58" s="35"/>
      <c r="B58" s="35"/>
      <c r="C58" s="35"/>
      <c r="D58" s="35"/>
    </row>
    <row r="59" spans="1:4" hidden="1">
      <c r="A59" s="35"/>
      <c r="B59" s="35"/>
      <c r="C59" s="35"/>
      <c r="D59" s="35"/>
    </row>
    <row r="60" spans="1:4" hidden="1">
      <c r="A60" s="35"/>
      <c r="B60" s="35"/>
      <c r="C60" s="35"/>
      <c r="D60" s="35"/>
    </row>
    <row r="61" spans="1:4" hidden="1">
      <c r="A61" s="35"/>
      <c r="B61" s="35"/>
      <c r="C61" s="35"/>
      <c r="D61" s="35"/>
    </row>
    <row r="62" spans="1:4" hidden="1">
      <c r="A62" s="35"/>
      <c r="B62" s="35"/>
      <c r="C62" s="35"/>
      <c r="D62" s="35"/>
    </row>
    <row r="63" spans="1:4" hidden="1">
      <c r="A63" s="35"/>
      <c r="B63" s="35"/>
      <c r="C63" s="35"/>
      <c r="D63" s="35"/>
    </row>
    <row r="64" spans="1:4" hidden="1">
      <c r="A64" s="35"/>
      <c r="B64" s="35"/>
      <c r="C64" s="35"/>
      <c r="D64" s="35"/>
    </row>
    <row r="65" spans="1:4" hidden="1">
      <c r="A65" s="35"/>
      <c r="B65" s="35"/>
      <c r="C65" s="35"/>
      <c r="D65" s="35"/>
    </row>
    <row r="66" spans="1:4" hidden="1">
      <c r="A66" s="35"/>
      <c r="B66" s="35"/>
      <c r="C66" s="35"/>
      <c r="D66" s="35"/>
    </row>
    <row r="67" spans="1:4" hidden="1">
      <c r="A67" s="35"/>
      <c r="B67" s="35"/>
      <c r="C67" s="35"/>
      <c r="D67" s="35"/>
    </row>
    <row r="68" spans="1:4" hidden="1">
      <c r="A68" s="35"/>
      <c r="B68" s="35"/>
      <c r="C68" s="35"/>
      <c r="D68" s="35"/>
    </row>
    <row r="69" spans="1:4" hidden="1">
      <c r="A69" s="35"/>
      <c r="B69" s="35"/>
      <c r="C69" s="35"/>
      <c r="D69" s="35"/>
    </row>
    <row r="70" spans="1:4" hidden="1">
      <c r="A70" s="35"/>
      <c r="B70" s="35"/>
      <c r="C70" s="35"/>
      <c r="D70" s="35"/>
    </row>
    <row r="71" spans="1:4" hidden="1">
      <c r="A71" s="35"/>
      <c r="B71" s="35"/>
      <c r="C71" s="35"/>
      <c r="D71" s="35"/>
    </row>
    <row r="72" spans="1:4" hidden="1">
      <c r="A72" s="35"/>
      <c r="B72" s="35"/>
      <c r="C72" s="35"/>
      <c r="D72" s="35"/>
    </row>
    <row r="73" spans="1:4" hidden="1">
      <c r="A73" s="35"/>
      <c r="B73" s="35"/>
      <c r="C73" s="35"/>
      <c r="D73" s="35"/>
    </row>
    <row r="74" spans="1:4" hidden="1">
      <c r="A74" s="35"/>
      <c r="B74" s="35"/>
      <c r="C74" s="35"/>
      <c r="D74" s="35"/>
    </row>
    <row r="75" spans="1:4" hidden="1">
      <c r="A75" s="35"/>
      <c r="B75" s="35"/>
      <c r="C75" s="35"/>
      <c r="D75" s="35"/>
    </row>
    <row r="76" spans="1:4" hidden="1">
      <c r="A76" s="35"/>
      <c r="B76" s="35"/>
      <c r="C76" s="35"/>
      <c r="D76" s="35"/>
    </row>
    <row r="77" spans="1:4" hidden="1">
      <c r="A77" s="35"/>
      <c r="B77" s="35"/>
      <c r="C77" s="35"/>
      <c r="D77" s="35"/>
    </row>
    <row r="78" spans="1:4" hidden="1">
      <c r="A78" s="35"/>
      <c r="B78" s="35"/>
      <c r="C78" s="35"/>
      <c r="D78" s="35"/>
    </row>
    <row r="79" spans="1:4" hidden="1">
      <c r="A79" s="35"/>
      <c r="B79" s="35"/>
      <c r="C79" s="35"/>
      <c r="D79" s="35"/>
    </row>
    <row r="80" spans="1:4" hidden="1">
      <c r="A80" s="35"/>
      <c r="B80" s="35"/>
      <c r="C80" s="35"/>
      <c r="D80" s="35"/>
    </row>
    <row r="81" spans="1:4" hidden="1">
      <c r="A81" s="35"/>
      <c r="B81" s="35"/>
      <c r="C81" s="35"/>
      <c r="D81" s="35"/>
    </row>
    <row r="82" spans="1:4" hidden="1">
      <c r="A82" s="35"/>
      <c r="B82" s="35"/>
      <c r="C82" s="35"/>
      <c r="D82" s="35"/>
    </row>
    <row r="83" spans="1:4" hidden="1">
      <c r="A83" s="35"/>
      <c r="B83" s="35"/>
      <c r="C83" s="35"/>
      <c r="D83" s="35"/>
    </row>
    <row r="84" spans="1:4" hidden="1">
      <c r="A84" s="35"/>
      <c r="B84" s="35"/>
      <c r="C84" s="35"/>
      <c r="D84" s="35"/>
    </row>
    <row r="85" spans="1:4" hidden="1">
      <c r="A85" s="35"/>
      <c r="B85" s="35"/>
      <c r="C85" s="35"/>
      <c r="D85" s="35"/>
    </row>
    <row r="86" spans="1:4" hidden="1">
      <c r="A86" s="35"/>
      <c r="B86" s="35"/>
      <c r="C86" s="35"/>
      <c r="D86" s="35"/>
    </row>
    <row r="87" spans="1:4" hidden="1">
      <c r="A87" s="35"/>
      <c r="B87" s="35"/>
      <c r="C87" s="35"/>
      <c r="D87" s="35"/>
    </row>
    <row r="88" spans="1:4" hidden="1">
      <c r="A88" s="35"/>
      <c r="B88" s="35"/>
      <c r="C88" s="35"/>
      <c r="D88" s="35"/>
    </row>
    <row r="89" spans="1:4" hidden="1">
      <c r="A89" s="35"/>
      <c r="B89" s="35"/>
      <c r="C89" s="35"/>
      <c r="D89" s="35"/>
    </row>
    <row r="90" spans="1:4" hidden="1">
      <c r="A90" s="35"/>
      <c r="B90" s="35"/>
      <c r="C90" s="35"/>
      <c r="D90" s="35"/>
    </row>
    <row r="91" spans="1:4" hidden="1">
      <c r="A91" s="35"/>
      <c r="B91" s="35"/>
      <c r="C91" s="35"/>
      <c r="D91" s="35"/>
    </row>
    <row r="92" spans="1:4" hidden="1">
      <c r="A92" s="35"/>
      <c r="B92" s="35"/>
      <c r="C92" s="35"/>
      <c r="D92" s="35"/>
    </row>
    <row r="93" spans="1:4" hidden="1">
      <c r="A93" s="35"/>
      <c r="B93" s="35"/>
      <c r="C93" s="35"/>
      <c r="D93" s="35"/>
    </row>
    <row r="94" spans="1:4" hidden="1">
      <c r="A94" s="35"/>
      <c r="B94" s="35"/>
      <c r="C94" s="35"/>
      <c r="D94" s="35"/>
    </row>
    <row r="95" spans="1:4" hidden="1">
      <c r="A95" s="35"/>
      <c r="B95" s="35"/>
      <c r="C95" s="35"/>
      <c r="D95" s="35"/>
    </row>
    <row r="96" spans="1:4" hidden="1">
      <c r="A96" s="35"/>
      <c r="B96" s="35"/>
      <c r="C96" s="35"/>
      <c r="D96" s="35"/>
    </row>
    <row r="97" spans="1:4" hidden="1">
      <c r="A97" s="35"/>
      <c r="B97" s="35"/>
      <c r="C97" s="35"/>
      <c r="D97" s="35"/>
    </row>
    <row r="98" spans="1:4" hidden="1">
      <c r="A98" s="35"/>
      <c r="B98" s="35"/>
      <c r="C98" s="35"/>
      <c r="D98" s="35"/>
    </row>
    <row r="99" spans="1:4" hidden="1">
      <c r="A99" s="35"/>
      <c r="B99" s="35"/>
      <c r="C99" s="35"/>
      <c r="D99" s="35"/>
    </row>
    <row r="100" spans="1:4" hidden="1">
      <c r="A100" s="35"/>
      <c r="B100" s="35"/>
      <c r="C100" s="35"/>
      <c r="D100" s="35"/>
    </row>
    <row r="101" spans="1:4" hidden="1">
      <c r="A101" s="35"/>
      <c r="B101" s="35"/>
      <c r="C101" s="35"/>
      <c r="D101" s="35"/>
    </row>
    <row r="102" spans="1:4" hidden="1">
      <c r="A102" s="35"/>
      <c r="B102" s="35"/>
      <c r="C102" s="35"/>
      <c r="D102" s="35"/>
    </row>
    <row r="103" spans="1:4" hidden="1">
      <c r="A103" s="35"/>
      <c r="B103" s="35"/>
      <c r="C103" s="35"/>
      <c r="D103" s="35"/>
    </row>
    <row r="104" spans="1:4" hidden="1">
      <c r="A104" s="35"/>
      <c r="B104" s="35"/>
      <c r="C104" s="35"/>
      <c r="D104" s="35"/>
    </row>
    <row r="105" spans="1:4" hidden="1">
      <c r="A105" s="35"/>
      <c r="B105" s="35"/>
      <c r="C105" s="35"/>
      <c r="D105" s="35"/>
    </row>
    <row r="106" spans="1:4" hidden="1">
      <c r="A106" s="35"/>
      <c r="B106" s="35"/>
      <c r="C106" s="35"/>
      <c r="D106" s="35"/>
    </row>
    <row r="107" spans="1:4" hidden="1">
      <c r="A107" s="35"/>
      <c r="B107" s="35"/>
      <c r="C107" s="35"/>
      <c r="D107" s="35"/>
    </row>
    <row r="108" spans="1:4" hidden="1">
      <c r="A108" s="35"/>
      <c r="B108" s="35"/>
      <c r="C108" s="35"/>
      <c r="D108" s="35"/>
    </row>
    <row r="109" spans="1:4" hidden="1">
      <c r="A109" s="35"/>
      <c r="B109" s="35"/>
      <c r="C109" s="35"/>
      <c r="D109" s="35"/>
    </row>
    <row r="110" spans="1:4" hidden="1">
      <c r="A110" s="35"/>
      <c r="B110" s="35"/>
      <c r="C110" s="35"/>
      <c r="D110" s="35"/>
    </row>
    <row r="111" spans="1:4" hidden="1">
      <c r="A111" s="35"/>
      <c r="B111" s="35"/>
      <c r="C111" s="35"/>
      <c r="D111" s="35"/>
    </row>
    <row r="112" spans="1:4" hidden="1">
      <c r="A112" s="35"/>
      <c r="B112" s="35"/>
      <c r="C112" s="35"/>
      <c r="D112" s="35"/>
    </row>
    <row r="113" spans="1:4" hidden="1">
      <c r="A113" s="35"/>
      <c r="B113" s="35"/>
      <c r="C113" s="35"/>
      <c r="D113" s="35"/>
    </row>
    <row r="114" spans="1:4" hidden="1">
      <c r="A114" s="35"/>
      <c r="B114" s="35"/>
      <c r="C114" s="35"/>
      <c r="D114" s="35"/>
    </row>
    <row r="115" spans="1:4" hidden="1">
      <c r="A115" s="35"/>
      <c r="B115" s="35"/>
      <c r="C115" s="35"/>
      <c r="D115" s="35"/>
    </row>
    <row r="116" spans="1:4" hidden="1">
      <c r="A116" s="35"/>
      <c r="B116" s="35"/>
      <c r="C116" s="35"/>
      <c r="D116" s="35"/>
    </row>
    <row r="117" spans="1:4" hidden="1">
      <c r="A117" s="35"/>
      <c r="B117" s="35"/>
      <c r="C117" s="35"/>
      <c r="D117" s="35"/>
    </row>
    <row r="118" spans="1:4" hidden="1">
      <c r="A118" s="35"/>
      <c r="B118" s="35"/>
      <c r="C118" s="35"/>
      <c r="D118" s="35"/>
    </row>
    <row r="119" spans="1:4" hidden="1">
      <c r="A119" s="35"/>
      <c r="B119" s="35"/>
      <c r="C119" s="35"/>
      <c r="D119" s="35"/>
    </row>
    <row r="120" spans="1:4" hidden="1">
      <c r="A120" s="35"/>
      <c r="B120" s="35"/>
      <c r="C120" s="35"/>
      <c r="D120" s="35"/>
    </row>
    <row r="121" spans="1:4" hidden="1">
      <c r="A121" s="35"/>
      <c r="B121" s="35"/>
      <c r="C121" s="35"/>
      <c r="D121" s="35"/>
    </row>
    <row r="122" spans="1:4" hidden="1">
      <c r="A122" s="35"/>
      <c r="B122" s="35"/>
      <c r="C122" s="35"/>
      <c r="D122" s="35"/>
    </row>
    <row r="123" spans="1:4" hidden="1">
      <c r="A123" s="35"/>
      <c r="B123" s="35"/>
      <c r="C123" s="35"/>
      <c r="D123" s="35"/>
    </row>
    <row r="124" spans="1:4" hidden="1">
      <c r="A124" s="35"/>
      <c r="B124" s="35"/>
      <c r="C124" s="35"/>
      <c r="D124" s="35"/>
    </row>
    <row r="125" spans="1:4" hidden="1">
      <c r="A125" s="35"/>
      <c r="B125" s="35"/>
      <c r="C125" s="35"/>
      <c r="D125" s="35"/>
    </row>
    <row r="126" spans="1:4" hidden="1">
      <c r="A126" s="35"/>
      <c r="B126" s="35"/>
      <c r="C126" s="35"/>
      <c r="D126" s="35"/>
    </row>
    <row r="127" spans="1:4" hidden="1">
      <c r="A127" s="35"/>
      <c r="B127" s="35"/>
      <c r="C127" s="35"/>
      <c r="D127" s="35"/>
    </row>
    <row r="128" spans="1:4" hidden="1">
      <c r="A128" s="35"/>
      <c r="B128" s="35"/>
      <c r="C128" s="35"/>
      <c r="D128" s="35"/>
    </row>
    <row r="129" spans="1:4" hidden="1">
      <c r="A129" s="35"/>
      <c r="B129" s="35"/>
      <c r="C129" s="35"/>
      <c r="D129" s="35"/>
    </row>
    <row r="130" spans="1:4" hidden="1">
      <c r="A130" s="35"/>
      <c r="B130" s="35"/>
      <c r="C130" s="35"/>
      <c r="D130" s="35"/>
    </row>
    <row r="131" spans="1:4" hidden="1">
      <c r="A131" s="35"/>
      <c r="B131" s="35"/>
      <c r="C131" s="35"/>
      <c r="D131" s="35"/>
    </row>
    <row r="132" spans="1:4" hidden="1">
      <c r="A132" s="35"/>
      <c r="B132" s="35"/>
      <c r="C132" s="35"/>
      <c r="D132" s="35"/>
    </row>
    <row r="133" spans="1:4" hidden="1">
      <c r="A133" s="35"/>
      <c r="B133" s="35"/>
      <c r="C133" s="35"/>
      <c r="D133" s="35"/>
    </row>
    <row r="134" spans="1:4" hidden="1">
      <c r="A134" s="35"/>
      <c r="B134" s="35"/>
      <c r="C134" s="35"/>
      <c r="D134" s="35"/>
    </row>
    <row r="135" spans="1:4" hidden="1">
      <c r="A135" s="35"/>
      <c r="B135" s="35"/>
      <c r="C135" s="35"/>
      <c r="D135" s="35"/>
    </row>
    <row r="136" spans="1:4" hidden="1">
      <c r="A136" s="35"/>
      <c r="B136" s="35"/>
      <c r="C136" s="35"/>
      <c r="D136" s="35"/>
    </row>
    <row r="137" spans="1:4" hidden="1">
      <c r="A137" s="35"/>
      <c r="B137" s="35"/>
      <c r="C137" s="35"/>
      <c r="D137" s="35"/>
    </row>
    <row r="138" spans="1:4" hidden="1">
      <c r="A138" s="35"/>
      <c r="B138" s="35"/>
      <c r="C138" s="35"/>
      <c r="D138" s="35"/>
    </row>
    <row r="139" spans="1:4" hidden="1">
      <c r="A139" s="35"/>
      <c r="B139" s="35"/>
      <c r="C139" s="35"/>
      <c r="D139" s="35"/>
    </row>
    <row r="140" spans="1:4" hidden="1">
      <c r="A140" s="35"/>
      <c r="B140" s="35"/>
      <c r="C140" s="35"/>
      <c r="D140" s="35"/>
    </row>
    <row r="141" spans="1:4" hidden="1">
      <c r="A141" s="35"/>
      <c r="B141" s="35"/>
      <c r="C141" s="35"/>
      <c r="D141" s="35"/>
    </row>
    <row r="142" spans="1:4" hidden="1">
      <c r="A142" s="35"/>
      <c r="B142" s="35"/>
      <c r="C142" s="35"/>
      <c r="D142" s="35"/>
    </row>
    <row r="143" spans="1:4" hidden="1">
      <c r="A143" s="35"/>
      <c r="B143" s="35"/>
      <c r="C143" s="35"/>
      <c r="D143" s="35"/>
    </row>
    <row r="144" spans="1:4" hidden="1">
      <c r="A144" s="35"/>
      <c r="B144" s="35"/>
      <c r="C144" s="35"/>
      <c r="D144" s="35"/>
    </row>
    <row r="145" spans="1:4" hidden="1">
      <c r="A145" s="35"/>
      <c r="B145" s="35"/>
      <c r="C145" s="35"/>
      <c r="D145" s="35"/>
    </row>
    <row r="146" spans="1:4" hidden="1">
      <c r="A146" s="35"/>
      <c r="B146" s="35"/>
      <c r="C146" s="35"/>
      <c r="D146" s="35"/>
    </row>
    <row r="147" spans="1:4" hidden="1">
      <c r="A147" s="35"/>
      <c r="B147" s="35"/>
      <c r="C147" s="35"/>
      <c r="D147" s="35"/>
    </row>
    <row r="148" spans="1:4" hidden="1">
      <c r="A148" s="35"/>
      <c r="B148" s="35"/>
      <c r="C148" s="35"/>
      <c r="D148" s="35"/>
    </row>
    <row r="149" spans="1:4" hidden="1">
      <c r="A149" s="35"/>
      <c r="B149" s="35"/>
      <c r="C149" s="35"/>
      <c r="D149" s="35"/>
    </row>
    <row r="150" spans="1:4" hidden="1">
      <c r="A150" s="35"/>
      <c r="B150" s="35"/>
      <c r="C150" s="35"/>
      <c r="D150" s="35"/>
    </row>
    <row r="151" spans="1:4" hidden="1">
      <c r="A151" s="35"/>
      <c r="B151" s="35"/>
      <c r="C151" s="35"/>
      <c r="D151" s="35"/>
    </row>
    <row r="152" spans="1:4" hidden="1">
      <c r="A152" s="35"/>
      <c r="B152" s="35"/>
      <c r="C152" s="35"/>
      <c r="D152" s="35"/>
    </row>
    <row r="153" spans="1:4" hidden="1">
      <c r="A153" s="35"/>
      <c r="B153" s="35"/>
      <c r="C153" s="35"/>
      <c r="D153" s="35"/>
    </row>
    <row r="154" spans="1:4" hidden="1">
      <c r="A154" s="35"/>
      <c r="B154" s="35"/>
      <c r="C154" s="35"/>
      <c r="D154" s="35"/>
    </row>
    <row r="155" spans="1:4" hidden="1">
      <c r="A155" s="35"/>
      <c r="B155" s="35"/>
      <c r="C155" s="35"/>
      <c r="D155" s="35"/>
    </row>
  </sheetData>
  <sheetProtection sheet="1" selectLockedCells="1"/>
  <mergeCells count="6">
    <mergeCell ref="A1:E2"/>
    <mergeCell ref="A3:A4"/>
    <mergeCell ref="B3:B4"/>
    <mergeCell ref="C3:C4"/>
    <mergeCell ref="D3:D4"/>
    <mergeCell ref="E3:E4"/>
  </mergeCells>
  <dataValidations count="2">
    <dataValidation type="whole" errorStyle="warning" allowBlank="1" showInputMessage="1" showErrorMessage="1" error="Количество организаций, реализующих программы дополнительного образования, превышает число имеющих лицензию на данный вид деятельности! " sqref="E7:E8 JA7:JA8 SW7:SW8 ACS7:ACS8 AMO7:AMO8 AWK7:AWK8 BGG7:BGG8 BQC7:BQC8 BZY7:BZY8 CJU7:CJU8 CTQ7:CTQ8 DDM7:DDM8 DNI7:DNI8 DXE7:DXE8 EHA7:EHA8 EQW7:EQW8 FAS7:FAS8 FKO7:FKO8 FUK7:FUK8 GEG7:GEG8 GOC7:GOC8 GXY7:GXY8 HHU7:HHU8 HRQ7:HRQ8 IBM7:IBM8 ILI7:ILI8 IVE7:IVE8 JFA7:JFA8 JOW7:JOW8 JYS7:JYS8 KIO7:KIO8 KSK7:KSK8 LCG7:LCG8 LMC7:LMC8 LVY7:LVY8 MFU7:MFU8 MPQ7:MPQ8 MZM7:MZM8 NJI7:NJI8 NTE7:NTE8 ODA7:ODA8 OMW7:OMW8 OWS7:OWS8 PGO7:PGO8 PQK7:PQK8 QAG7:QAG8 QKC7:QKC8 QTY7:QTY8 RDU7:RDU8 RNQ7:RNQ8 RXM7:RXM8 SHI7:SHI8 SRE7:SRE8 TBA7:TBA8 TKW7:TKW8 TUS7:TUS8 UEO7:UEO8 UOK7:UOK8 UYG7:UYG8 VIC7:VIC8 VRY7:VRY8 WBU7:WBU8 WLQ7:WLQ8 WVM7:WVM8 E65543:E65544 JA65543:JA65544 SW65543:SW65544 ACS65543:ACS65544 AMO65543:AMO65544 AWK65543:AWK65544 BGG65543:BGG65544 BQC65543:BQC65544 BZY65543:BZY65544 CJU65543:CJU65544 CTQ65543:CTQ65544 DDM65543:DDM65544 DNI65543:DNI65544 DXE65543:DXE65544 EHA65543:EHA65544 EQW65543:EQW65544 FAS65543:FAS65544 FKO65543:FKO65544 FUK65543:FUK65544 GEG65543:GEG65544 GOC65543:GOC65544 GXY65543:GXY65544 HHU65543:HHU65544 HRQ65543:HRQ65544 IBM65543:IBM65544 ILI65543:ILI65544 IVE65543:IVE65544 JFA65543:JFA65544 JOW65543:JOW65544 JYS65543:JYS65544 KIO65543:KIO65544 KSK65543:KSK65544 LCG65543:LCG65544 LMC65543:LMC65544 LVY65543:LVY65544 MFU65543:MFU65544 MPQ65543:MPQ65544 MZM65543:MZM65544 NJI65543:NJI65544 NTE65543:NTE65544 ODA65543:ODA65544 OMW65543:OMW65544 OWS65543:OWS65544 PGO65543:PGO65544 PQK65543:PQK65544 QAG65543:QAG65544 QKC65543:QKC65544 QTY65543:QTY65544 RDU65543:RDU65544 RNQ65543:RNQ65544 RXM65543:RXM65544 SHI65543:SHI65544 SRE65543:SRE65544 TBA65543:TBA65544 TKW65543:TKW65544 TUS65543:TUS65544 UEO65543:UEO65544 UOK65543:UOK65544 UYG65543:UYG65544 VIC65543:VIC65544 VRY65543:VRY65544 WBU65543:WBU65544 WLQ65543:WLQ65544 WVM65543:WVM65544 E131079:E131080 JA131079:JA131080 SW131079:SW131080 ACS131079:ACS131080 AMO131079:AMO131080 AWK131079:AWK131080 BGG131079:BGG131080 BQC131079:BQC131080 BZY131079:BZY131080 CJU131079:CJU131080 CTQ131079:CTQ131080 DDM131079:DDM131080 DNI131079:DNI131080 DXE131079:DXE131080 EHA131079:EHA131080 EQW131079:EQW131080 FAS131079:FAS131080 FKO131079:FKO131080 FUK131079:FUK131080 GEG131079:GEG131080 GOC131079:GOC131080 GXY131079:GXY131080 HHU131079:HHU131080 HRQ131079:HRQ131080 IBM131079:IBM131080 ILI131079:ILI131080 IVE131079:IVE131080 JFA131079:JFA131080 JOW131079:JOW131080 JYS131079:JYS131080 KIO131079:KIO131080 KSK131079:KSK131080 LCG131079:LCG131080 LMC131079:LMC131080 LVY131079:LVY131080 MFU131079:MFU131080 MPQ131079:MPQ131080 MZM131079:MZM131080 NJI131079:NJI131080 NTE131079:NTE131080 ODA131079:ODA131080 OMW131079:OMW131080 OWS131079:OWS131080 PGO131079:PGO131080 PQK131079:PQK131080 QAG131079:QAG131080 QKC131079:QKC131080 QTY131079:QTY131080 RDU131079:RDU131080 RNQ131079:RNQ131080 RXM131079:RXM131080 SHI131079:SHI131080 SRE131079:SRE131080 TBA131079:TBA131080 TKW131079:TKW131080 TUS131079:TUS131080 UEO131079:UEO131080 UOK131079:UOK131080 UYG131079:UYG131080 VIC131079:VIC131080 VRY131079:VRY131080 WBU131079:WBU131080 WLQ131079:WLQ131080 WVM131079:WVM131080 E196615:E196616 JA196615:JA196616 SW196615:SW196616 ACS196615:ACS196616 AMO196615:AMO196616 AWK196615:AWK196616 BGG196615:BGG196616 BQC196615:BQC196616 BZY196615:BZY196616 CJU196615:CJU196616 CTQ196615:CTQ196616 DDM196615:DDM196616 DNI196615:DNI196616 DXE196615:DXE196616 EHA196615:EHA196616 EQW196615:EQW196616 FAS196615:FAS196616 FKO196615:FKO196616 FUK196615:FUK196616 GEG196615:GEG196616 GOC196615:GOC196616 GXY196615:GXY196616 HHU196615:HHU196616 HRQ196615:HRQ196616 IBM196615:IBM196616 ILI196615:ILI196616 IVE196615:IVE196616 JFA196615:JFA196616 JOW196615:JOW196616 JYS196615:JYS196616 KIO196615:KIO196616 KSK196615:KSK196616 LCG196615:LCG196616 LMC196615:LMC196616 LVY196615:LVY196616 MFU196615:MFU196616 MPQ196615:MPQ196616 MZM196615:MZM196616 NJI196615:NJI196616 NTE196615:NTE196616 ODA196615:ODA196616 OMW196615:OMW196616 OWS196615:OWS196616 PGO196615:PGO196616 PQK196615:PQK196616 QAG196615:QAG196616 QKC196615:QKC196616 QTY196615:QTY196616 RDU196615:RDU196616 RNQ196615:RNQ196616 RXM196615:RXM196616 SHI196615:SHI196616 SRE196615:SRE196616 TBA196615:TBA196616 TKW196615:TKW196616 TUS196615:TUS196616 UEO196615:UEO196616 UOK196615:UOK196616 UYG196615:UYG196616 VIC196615:VIC196616 VRY196615:VRY196616 WBU196615:WBU196616 WLQ196615:WLQ196616 WVM196615:WVM196616 E262151:E262152 JA262151:JA262152 SW262151:SW262152 ACS262151:ACS262152 AMO262151:AMO262152 AWK262151:AWK262152 BGG262151:BGG262152 BQC262151:BQC262152 BZY262151:BZY262152 CJU262151:CJU262152 CTQ262151:CTQ262152 DDM262151:DDM262152 DNI262151:DNI262152 DXE262151:DXE262152 EHA262151:EHA262152 EQW262151:EQW262152 FAS262151:FAS262152 FKO262151:FKO262152 FUK262151:FUK262152 GEG262151:GEG262152 GOC262151:GOC262152 GXY262151:GXY262152 HHU262151:HHU262152 HRQ262151:HRQ262152 IBM262151:IBM262152 ILI262151:ILI262152 IVE262151:IVE262152 JFA262151:JFA262152 JOW262151:JOW262152 JYS262151:JYS262152 KIO262151:KIO262152 KSK262151:KSK262152 LCG262151:LCG262152 LMC262151:LMC262152 LVY262151:LVY262152 MFU262151:MFU262152 MPQ262151:MPQ262152 MZM262151:MZM262152 NJI262151:NJI262152 NTE262151:NTE262152 ODA262151:ODA262152 OMW262151:OMW262152 OWS262151:OWS262152 PGO262151:PGO262152 PQK262151:PQK262152 QAG262151:QAG262152 QKC262151:QKC262152 QTY262151:QTY262152 RDU262151:RDU262152 RNQ262151:RNQ262152 RXM262151:RXM262152 SHI262151:SHI262152 SRE262151:SRE262152 TBA262151:TBA262152 TKW262151:TKW262152 TUS262151:TUS262152 UEO262151:UEO262152 UOK262151:UOK262152 UYG262151:UYG262152 VIC262151:VIC262152 VRY262151:VRY262152 WBU262151:WBU262152 WLQ262151:WLQ262152 WVM262151:WVM262152 E327687:E327688 JA327687:JA327688 SW327687:SW327688 ACS327687:ACS327688 AMO327687:AMO327688 AWK327687:AWK327688 BGG327687:BGG327688 BQC327687:BQC327688 BZY327687:BZY327688 CJU327687:CJU327688 CTQ327687:CTQ327688 DDM327687:DDM327688 DNI327687:DNI327688 DXE327687:DXE327688 EHA327687:EHA327688 EQW327687:EQW327688 FAS327687:FAS327688 FKO327687:FKO327688 FUK327687:FUK327688 GEG327687:GEG327688 GOC327687:GOC327688 GXY327687:GXY327688 HHU327687:HHU327688 HRQ327687:HRQ327688 IBM327687:IBM327688 ILI327687:ILI327688 IVE327687:IVE327688 JFA327687:JFA327688 JOW327687:JOW327688 JYS327687:JYS327688 KIO327687:KIO327688 KSK327687:KSK327688 LCG327687:LCG327688 LMC327687:LMC327688 LVY327687:LVY327688 MFU327687:MFU327688 MPQ327687:MPQ327688 MZM327687:MZM327688 NJI327687:NJI327688 NTE327687:NTE327688 ODA327687:ODA327688 OMW327687:OMW327688 OWS327687:OWS327688 PGO327687:PGO327688 PQK327687:PQK327688 QAG327687:QAG327688 QKC327687:QKC327688 QTY327687:QTY327688 RDU327687:RDU327688 RNQ327687:RNQ327688 RXM327687:RXM327688 SHI327687:SHI327688 SRE327687:SRE327688 TBA327687:TBA327688 TKW327687:TKW327688 TUS327687:TUS327688 UEO327687:UEO327688 UOK327687:UOK327688 UYG327687:UYG327688 VIC327687:VIC327688 VRY327687:VRY327688 WBU327687:WBU327688 WLQ327687:WLQ327688 WVM327687:WVM327688 E393223:E393224 JA393223:JA393224 SW393223:SW393224 ACS393223:ACS393224 AMO393223:AMO393224 AWK393223:AWK393224 BGG393223:BGG393224 BQC393223:BQC393224 BZY393223:BZY393224 CJU393223:CJU393224 CTQ393223:CTQ393224 DDM393223:DDM393224 DNI393223:DNI393224 DXE393223:DXE393224 EHA393223:EHA393224 EQW393223:EQW393224 FAS393223:FAS393224 FKO393223:FKO393224 FUK393223:FUK393224 GEG393223:GEG393224 GOC393223:GOC393224 GXY393223:GXY393224 HHU393223:HHU393224 HRQ393223:HRQ393224 IBM393223:IBM393224 ILI393223:ILI393224 IVE393223:IVE393224 JFA393223:JFA393224 JOW393223:JOW393224 JYS393223:JYS393224 KIO393223:KIO393224 KSK393223:KSK393224 LCG393223:LCG393224 LMC393223:LMC393224 LVY393223:LVY393224 MFU393223:MFU393224 MPQ393223:MPQ393224 MZM393223:MZM393224 NJI393223:NJI393224 NTE393223:NTE393224 ODA393223:ODA393224 OMW393223:OMW393224 OWS393223:OWS393224 PGO393223:PGO393224 PQK393223:PQK393224 QAG393223:QAG393224 QKC393223:QKC393224 QTY393223:QTY393224 RDU393223:RDU393224 RNQ393223:RNQ393224 RXM393223:RXM393224 SHI393223:SHI393224 SRE393223:SRE393224 TBA393223:TBA393224 TKW393223:TKW393224 TUS393223:TUS393224 UEO393223:UEO393224 UOK393223:UOK393224 UYG393223:UYG393224 VIC393223:VIC393224 VRY393223:VRY393224 WBU393223:WBU393224 WLQ393223:WLQ393224 WVM393223:WVM393224 E458759:E458760 JA458759:JA458760 SW458759:SW458760 ACS458759:ACS458760 AMO458759:AMO458760 AWK458759:AWK458760 BGG458759:BGG458760 BQC458759:BQC458760 BZY458759:BZY458760 CJU458759:CJU458760 CTQ458759:CTQ458760 DDM458759:DDM458760 DNI458759:DNI458760 DXE458759:DXE458760 EHA458759:EHA458760 EQW458759:EQW458760 FAS458759:FAS458760 FKO458759:FKO458760 FUK458759:FUK458760 GEG458759:GEG458760 GOC458759:GOC458760 GXY458759:GXY458760 HHU458759:HHU458760 HRQ458759:HRQ458760 IBM458759:IBM458760 ILI458759:ILI458760 IVE458759:IVE458760 JFA458759:JFA458760 JOW458759:JOW458760 JYS458759:JYS458760 KIO458759:KIO458760 KSK458759:KSK458760 LCG458759:LCG458760 LMC458759:LMC458760 LVY458759:LVY458760 MFU458759:MFU458760 MPQ458759:MPQ458760 MZM458759:MZM458760 NJI458759:NJI458760 NTE458759:NTE458760 ODA458759:ODA458760 OMW458759:OMW458760 OWS458759:OWS458760 PGO458759:PGO458760 PQK458759:PQK458760 QAG458759:QAG458760 QKC458759:QKC458760 QTY458759:QTY458760 RDU458759:RDU458760 RNQ458759:RNQ458760 RXM458759:RXM458760 SHI458759:SHI458760 SRE458759:SRE458760 TBA458759:TBA458760 TKW458759:TKW458760 TUS458759:TUS458760 UEO458759:UEO458760 UOK458759:UOK458760 UYG458759:UYG458760 VIC458759:VIC458760 VRY458759:VRY458760 WBU458759:WBU458760 WLQ458759:WLQ458760 WVM458759:WVM458760 E524295:E524296 JA524295:JA524296 SW524295:SW524296 ACS524295:ACS524296 AMO524295:AMO524296 AWK524295:AWK524296 BGG524295:BGG524296 BQC524295:BQC524296 BZY524295:BZY524296 CJU524295:CJU524296 CTQ524295:CTQ524296 DDM524295:DDM524296 DNI524295:DNI524296 DXE524295:DXE524296 EHA524295:EHA524296 EQW524295:EQW524296 FAS524295:FAS524296 FKO524295:FKO524296 FUK524295:FUK524296 GEG524295:GEG524296 GOC524295:GOC524296 GXY524295:GXY524296 HHU524295:HHU524296 HRQ524295:HRQ524296 IBM524295:IBM524296 ILI524295:ILI524296 IVE524295:IVE524296 JFA524295:JFA524296 JOW524295:JOW524296 JYS524295:JYS524296 KIO524295:KIO524296 KSK524295:KSK524296 LCG524295:LCG524296 LMC524295:LMC524296 LVY524295:LVY524296 MFU524295:MFU524296 MPQ524295:MPQ524296 MZM524295:MZM524296 NJI524295:NJI524296 NTE524295:NTE524296 ODA524295:ODA524296 OMW524295:OMW524296 OWS524295:OWS524296 PGO524295:PGO524296 PQK524295:PQK524296 QAG524295:QAG524296 QKC524295:QKC524296 QTY524295:QTY524296 RDU524295:RDU524296 RNQ524295:RNQ524296 RXM524295:RXM524296 SHI524295:SHI524296 SRE524295:SRE524296 TBA524295:TBA524296 TKW524295:TKW524296 TUS524295:TUS524296 UEO524295:UEO524296 UOK524295:UOK524296 UYG524295:UYG524296 VIC524295:VIC524296 VRY524295:VRY524296 WBU524295:WBU524296 WLQ524295:WLQ524296 WVM524295:WVM524296 E589831:E589832 JA589831:JA589832 SW589831:SW589832 ACS589831:ACS589832 AMO589831:AMO589832 AWK589831:AWK589832 BGG589831:BGG589832 BQC589831:BQC589832 BZY589831:BZY589832 CJU589831:CJU589832 CTQ589831:CTQ589832 DDM589831:DDM589832 DNI589831:DNI589832 DXE589831:DXE589832 EHA589831:EHA589832 EQW589831:EQW589832 FAS589831:FAS589832 FKO589831:FKO589832 FUK589831:FUK589832 GEG589831:GEG589832 GOC589831:GOC589832 GXY589831:GXY589832 HHU589831:HHU589832 HRQ589831:HRQ589832 IBM589831:IBM589832 ILI589831:ILI589832 IVE589831:IVE589832 JFA589831:JFA589832 JOW589831:JOW589832 JYS589831:JYS589832 KIO589831:KIO589832 KSK589831:KSK589832 LCG589831:LCG589832 LMC589831:LMC589832 LVY589831:LVY589832 MFU589831:MFU589832 MPQ589831:MPQ589832 MZM589831:MZM589832 NJI589831:NJI589832 NTE589831:NTE589832 ODA589831:ODA589832 OMW589831:OMW589832 OWS589831:OWS589832 PGO589831:PGO589832 PQK589831:PQK589832 QAG589831:QAG589832 QKC589831:QKC589832 QTY589831:QTY589832 RDU589831:RDU589832 RNQ589831:RNQ589832 RXM589831:RXM589832 SHI589831:SHI589832 SRE589831:SRE589832 TBA589831:TBA589832 TKW589831:TKW589832 TUS589831:TUS589832 UEO589831:UEO589832 UOK589831:UOK589832 UYG589831:UYG589832 VIC589831:VIC589832 VRY589831:VRY589832 WBU589831:WBU589832 WLQ589831:WLQ589832 WVM589831:WVM589832 E655367:E655368 JA655367:JA655368 SW655367:SW655368 ACS655367:ACS655368 AMO655367:AMO655368 AWK655367:AWK655368 BGG655367:BGG655368 BQC655367:BQC655368 BZY655367:BZY655368 CJU655367:CJU655368 CTQ655367:CTQ655368 DDM655367:DDM655368 DNI655367:DNI655368 DXE655367:DXE655368 EHA655367:EHA655368 EQW655367:EQW655368 FAS655367:FAS655368 FKO655367:FKO655368 FUK655367:FUK655368 GEG655367:GEG655368 GOC655367:GOC655368 GXY655367:GXY655368 HHU655367:HHU655368 HRQ655367:HRQ655368 IBM655367:IBM655368 ILI655367:ILI655368 IVE655367:IVE655368 JFA655367:JFA655368 JOW655367:JOW655368 JYS655367:JYS655368 KIO655367:KIO655368 KSK655367:KSK655368 LCG655367:LCG655368 LMC655367:LMC655368 LVY655367:LVY655368 MFU655367:MFU655368 MPQ655367:MPQ655368 MZM655367:MZM655368 NJI655367:NJI655368 NTE655367:NTE655368 ODA655367:ODA655368 OMW655367:OMW655368 OWS655367:OWS655368 PGO655367:PGO655368 PQK655367:PQK655368 QAG655367:QAG655368 QKC655367:QKC655368 QTY655367:QTY655368 RDU655367:RDU655368 RNQ655367:RNQ655368 RXM655367:RXM655368 SHI655367:SHI655368 SRE655367:SRE655368 TBA655367:TBA655368 TKW655367:TKW655368 TUS655367:TUS655368 UEO655367:UEO655368 UOK655367:UOK655368 UYG655367:UYG655368 VIC655367:VIC655368 VRY655367:VRY655368 WBU655367:WBU655368 WLQ655367:WLQ655368 WVM655367:WVM655368 E720903:E720904 JA720903:JA720904 SW720903:SW720904 ACS720903:ACS720904 AMO720903:AMO720904 AWK720903:AWK720904 BGG720903:BGG720904 BQC720903:BQC720904 BZY720903:BZY720904 CJU720903:CJU720904 CTQ720903:CTQ720904 DDM720903:DDM720904 DNI720903:DNI720904 DXE720903:DXE720904 EHA720903:EHA720904 EQW720903:EQW720904 FAS720903:FAS720904 FKO720903:FKO720904 FUK720903:FUK720904 GEG720903:GEG720904 GOC720903:GOC720904 GXY720903:GXY720904 HHU720903:HHU720904 HRQ720903:HRQ720904 IBM720903:IBM720904 ILI720903:ILI720904 IVE720903:IVE720904 JFA720903:JFA720904 JOW720903:JOW720904 JYS720903:JYS720904 KIO720903:KIO720904 KSK720903:KSK720904 LCG720903:LCG720904 LMC720903:LMC720904 LVY720903:LVY720904 MFU720903:MFU720904 MPQ720903:MPQ720904 MZM720903:MZM720904 NJI720903:NJI720904 NTE720903:NTE720904 ODA720903:ODA720904 OMW720903:OMW720904 OWS720903:OWS720904 PGO720903:PGO720904 PQK720903:PQK720904 QAG720903:QAG720904 QKC720903:QKC720904 QTY720903:QTY720904 RDU720903:RDU720904 RNQ720903:RNQ720904 RXM720903:RXM720904 SHI720903:SHI720904 SRE720903:SRE720904 TBA720903:TBA720904 TKW720903:TKW720904 TUS720903:TUS720904 UEO720903:UEO720904 UOK720903:UOK720904 UYG720903:UYG720904 VIC720903:VIC720904 VRY720903:VRY720904 WBU720903:WBU720904 WLQ720903:WLQ720904 WVM720903:WVM720904 E786439:E786440 JA786439:JA786440 SW786439:SW786440 ACS786439:ACS786440 AMO786439:AMO786440 AWK786439:AWK786440 BGG786439:BGG786440 BQC786439:BQC786440 BZY786439:BZY786440 CJU786439:CJU786440 CTQ786439:CTQ786440 DDM786439:DDM786440 DNI786439:DNI786440 DXE786439:DXE786440 EHA786439:EHA786440 EQW786439:EQW786440 FAS786439:FAS786440 FKO786439:FKO786440 FUK786439:FUK786440 GEG786439:GEG786440 GOC786439:GOC786440 GXY786439:GXY786440 HHU786439:HHU786440 HRQ786439:HRQ786440 IBM786439:IBM786440 ILI786439:ILI786440 IVE786439:IVE786440 JFA786439:JFA786440 JOW786439:JOW786440 JYS786439:JYS786440 KIO786439:KIO786440 KSK786439:KSK786440 LCG786439:LCG786440 LMC786439:LMC786440 LVY786439:LVY786440 MFU786439:MFU786440 MPQ786439:MPQ786440 MZM786439:MZM786440 NJI786439:NJI786440 NTE786439:NTE786440 ODA786439:ODA786440 OMW786439:OMW786440 OWS786439:OWS786440 PGO786439:PGO786440 PQK786439:PQK786440 QAG786439:QAG786440 QKC786439:QKC786440 QTY786439:QTY786440 RDU786439:RDU786440 RNQ786439:RNQ786440 RXM786439:RXM786440 SHI786439:SHI786440 SRE786439:SRE786440 TBA786439:TBA786440 TKW786439:TKW786440 TUS786439:TUS786440 UEO786439:UEO786440 UOK786439:UOK786440 UYG786439:UYG786440 VIC786439:VIC786440 VRY786439:VRY786440 WBU786439:WBU786440 WLQ786439:WLQ786440 WVM786439:WVM786440 E851975:E851976 JA851975:JA851976 SW851975:SW851976 ACS851975:ACS851976 AMO851975:AMO851976 AWK851975:AWK851976 BGG851975:BGG851976 BQC851975:BQC851976 BZY851975:BZY851976 CJU851975:CJU851976 CTQ851975:CTQ851976 DDM851975:DDM851976 DNI851975:DNI851976 DXE851975:DXE851976 EHA851975:EHA851976 EQW851975:EQW851976 FAS851975:FAS851976 FKO851975:FKO851976 FUK851975:FUK851976 GEG851975:GEG851976 GOC851975:GOC851976 GXY851975:GXY851976 HHU851975:HHU851976 HRQ851975:HRQ851976 IBM851975:IBM851976 ILI851975:ILI851976 IVE851975:IVE851976 JFA851975:JFA851976 JOW851975:JOW851976 JYS851975:JYS851976 KIO851975:KIO851976 KSK851975:KSK851976 LCG851975:LCG851976 LMC851975:LMC851976 LVY851975:LVY851976 MFU851975:MFU851976 MPQ851975:MPQ851976 MZM851975:MZM851976 NJI851975:NJI851976 NTE851975:NTE851976 ODA851975:ODA851976 OMW851975:OMW851976 OWS851975:OWS851976 PGO851975:PGO851976 PQK851975:PQK851976 QAG851975:QAG851976 QKC851975:QKC851976 QTY851975:QTY851976 RDU851975:RDU851976 RNQ851975:RNQ851976 RXM851975:RXM851976 SHI851975:SHI851976 SRE851975:SRE851976 TBA851975:TBA851976 TKW851975:TKW851976 TUS851975:TUS851976 UEO851975:UEO851976 UOK851975:UOK851976 UYG851975:UYG851976 VIC851975:VIC851976 VRY851975:VRY851976 WBU851975:WBU851976 WLQ851975:WLQ851976 WVM851975:WVM851976 E917511:E917512 JA917511:JA917512 SW917511:SW917512 ACS917511:ACS917512 AMO917511:AMO917512 AWK917511:AWK917512 BGG917511:BGG917512 BQC917511:BQC917512 BZY917511:BZY917512 CJU917511:CJU917512 CTQ917511:CTQ917512 DDM917511:DDM917512 DNI917511:DNI917512 DXE917511:DXE917512 EHA917511:EHA917512 EQW917511:EQW917512 FAS917511:FAS917512 FKO917511:FKO917512 FUK917511:FUK917512 GEG917511:GEG917512 GOC917511:GOC917512 GXY917511:GXY917512 HHU917511:HHU917512 HRQ917511:HRQ917512 IBM917511:IBM917512 ILI917511:ILI917512 IVE917511:IVE917512 JFA917511:JFA917512 JOW917511:JOW917512 JYS917511:JYS917512 KIO917511:KIO917512 KSK917511:KSK917512 LCG917511:LCG917512 LMC917511:LMC917512 LVY917511:LVY917512 MFU917511:MFU917512 MPQ917511:MPQ917512 MZM917511:MZM917512 NJI917511:NJI917512 NTE917511:NTE917512 ODA917511:ODA917512 OMW917511:OMW917512 OWS917511:OWS917512 PGO917511:PGO917512 PQK917511:PQK917512 QAG917511:QAG917512 QKC917511:QKC917512 QTY917511:QTY917512 RDU917511:RDU917512 RNQ917511:RNQ917512 RXM917511:RXM917512 SHI917511:SHI917512 SRE917511:SRE917512 TBA917511:TBA917512 TKW917511:TKW917512 TUS917511:TUS917512 UEO917511:UEO917512 UOK917511:UOK917512 UYG917511:UYG917512 VIC917511:VIC917512 VRY917511:VRY917512 WBU917511:WBU917512 WLQ917511:WLQ917512 WVM917511:WVM917512 E983047:E983048 JA983047:JA983048 SW983047:SW983048 ACS983047:ACS983048 AMO983047:AMO983048 AWK983047:AWK983048 BGG983047:BGG983048 BQC983047:BQC983048 BZY983047:BZY983048 CJU983047:CJU983048 CTQ983047:CTQ983048 DDM983047:DDM983048 DNI983047:DNI983048 DXE983047:DXE983048 EHA983047:EHA983048 EQW983047:EQW983048 FAS983047:FAS983048 FKO983047:FKO983048 FUK983047:FUK983048 GEG983047:GEG983048 GOC983047:GOC983048 GXY983047:GXY983048 HHU983047:HHU983048 HRQ983047:HRQ983048 IBM983047:IBM983048 ILI983047:ILI983048 IVE983047:IVE983048 JFA983047:JFA983048 JOW983047:JOW983048 JYS983047:JYS983048 KIO983047:KIO983048 KSK983047:KSK983048 LCG983047:LCG983048 LMC983047:LMC983048 LVY983047:LVY983048 MFU983047:MFU983048 MPQ983047:MPQ983048 MZM983047:MZM983048 NJI983047:NJI983048 NTE983047:NTE983048 ODA983047:ODA983048 OMW983047:OMW983048 OWS983047:OWS983048 PGO983047:PGO983048 PQK983047:PQK983048 QAG983047:QAG983048 QKC983047:QKC983048 QTY983047:QTY983048 RDU983047:RDU983048 RNQ983047:RNQ983048 RXM983047:RXM983048 SHI983047:SHI983048 SRE983047:SRE983048 TBA983047:TBA983048 TKW983047:TKW983048 TUS983047:TUS983048 UEO983047:UEO983048 UOK983047:UOK983048 UYG983047:UYG983048 VIC983047:VIC983048 VRY983047:VRY983048 WBU983047:WBU983048 WLQ983047:WLQ983048 WVM983047:WVM983048" xr:uid="{00000000-0002-0000-0100-000000000000}">
      <formula1>0</formula1>
      <formula2>D7</formula2>
    </dataValidation>
    <dataValidation type="whole" allowBlank="1" showInputMessage="1" showErrorMessage="1" error="Количество организаций, имеющих лицензию,  превышает общее количество организаций " sqref="D7:D8 IZ7:IZ8 SV7:SV8 ACR7:ACR8 AMN7:AMN8 AWJ7:AWJ8 BGF7:BGF8 BQB7:BQB8 BZX7:BZX8 CJT7:CJT8 CTP7:CTP8 DDL7:DDL8 DNH7:DNH8 DXD7:DXD8 EGZ7:EGZ8 EQV7:EQV8 FAR7:FAR8 FKN7:FKN8 FUJ7:FUJ8 GEF7:GEF8 GOB7:GOB8 GXX7:GXX8 HHT7:HHT8 HRP7:HRP8 IBL7:IBL8 ILH7:ILH8 IVD7:IVD8 JEZ7:JEZ8 JOV7:JOV8 JYR7:JYR8 KIN7:KIN8 KSJ7:KSJ8 LCF7:LCF8 LMB7:LMB8 LVX7:LVX8 MFT7:MFT8 MPP7:MPP8 MZL7:MZL8 NJH7:NJH8 NTD7:NTD8 OCZ7:OCZ8 OMV7:OMV8 OWR7:OWR8 PGN7:PGN8 PQJ7:PQJ8 QAF7:QAF8 QKB7:QKB8 QTX7:QTX8 RDT7:RDT8 RNP7:RNP8 RXL7:RXL8 SHH7:SHH8 SRD7:SRD8 TAZ7:TAZ8 TKV7:TKV8 TUR7:TUR8 UEN7:UEN8 UOJ7:UOJ8 UYF7:UYF8 VIB7:VIB8 VRX7:VRX8 WBT7:WBT8 WLP7:WLP8 WVL7:WVL8 D65543:D65544 IZ65543:IZ65544 SV65543:SV65544 ACR65543:ACR65544 AMN65543:AMN65544 AWJ65543:AWJ65544 BGF65543:BGF65544 BQB65543:BQB65544 BZX65543:BZX65544 CJT65543:CJT65544 CTP65543:CTP65544 DDL65543:DDL65544 DNH65543:DNH65544 DXD65543:DXD65544 EGZ65543:EGZ65544 EQV65543:EQV65544 FAR65543:FAR65544 FKN65543:FKN65544 FUJ65543:FUJ65544 GEF65543:GEF65544 GOB65543:GOB65544 GXX65543:GXX65544 HHT65543:HHT65544 HRP65543:HRP65544 IBL65543:IBL65544 ILH65543:ILH65544 IVD65543:IVD65544 JEZ65543:JEZ65544 JOV65543:JOV65544 JYR65543:JYR65544 KIN65543:KIN65544 KSJ65543:KSJ65544 LCF65543:LCF65544 LMB65543:LMB65544 LVX65543:LVX65544 MFT65543:MFT65544 MPP65543:MPP65544 MZL65543:MZL65544 NJH65543:NJH65544 NTD65543:NTD65544 OCZ65543:OCZ65544 OMV65543:OMV65544 OWR65543:OWR65544 PGN65543:PGN65544 PQJ65543:PQJ65544 QAF65543:QAF65544 QKB65543:QKB65544 QTX65543:QTX65544 RDT65543:RDT65544 RNP65543:RNP65544 RXL65543:RXL65544 SHH65543:SHH65544 SRD65543:SRD65544 TAZ65543:TAZ65544 TKV65543:TKV65544 TUR65543:TUR65544 UEN65543:UEN65544 UOJ65543:UOJ65544 UYF65543:UYF65544 VIB65543:VIB65544 VRX65543:VRX65544 WBT65543:WBT65544 WLP65543:WLP65544 WVL65543:WVL65544 D131079:D131080 IZ131079:IZ131080 SV131079:SV131080 ACR131079:ACR131080 AMN131079:AMN131080 AWJ131079:AWJ131080 BGF131079:BGF131080 BQB131079:BQB131080 BZX131079:BZX131080 CJT131079:CJT131080 CTP131079:CTP131080 DDL131079:DDL131080 DNH131079:DNH131080 DXD131079:DXD131080 EGZ131079:EGZ131080 EQV131079:EQV131080 FAR131079:FAR131080 FKN131079:FKN131080 FUJ131079:FUJ131080 GEF131079:GEF131080 GOB131079:GOB131080 GXX131079:GXX131080 HHT131079:HHT131080 HRP131079:HRP131080 IBL131079:IBL131080 ILH131079:ILH131080 IVD131079:IVD131080 JEZ131079:JEZ131080 JOV131079:JOV131080 JYR131079:JYR131080 KIN131079:KIN131080 KSJ131079:KSJ131080 LCF131079:LCF131080 LMB131079:LMB131080 LVX131079:LVX131080 MFT131079:MFT131080 MPP131079:MPP131080 MZL131079:MZL131080 NJH131079:NJH131080 NTD131079:NTD131080 OCZ131079:OCZ131080 OMV131079:OMV131080 OWR131079:OWR131080 PGN131079:PGN131080 PQJ131079:PQJ131080 QAF131079:QAF131080 QKB131079:QKB131080 QTX131079:QTX131080 RDT131079:RDT131080 RNP131079:RNP131080 RXL131079:RXL131080 SHH131079:SHH131080 SRD131079:SRD131080 TAZ131079:TAZ131080 TKV131079:TKV131080 TUR131079:TUR131080 UEN131079:UEN131080 UOJ131079:UOJ131080 UYF131079:UYF131080 VIB131079:VIB131080 VRX131079:VRX131080 WBT131079:WBT131080 WLP131079:WLP131080 WVL131079:WVL131080 D196615:D196616 IZ196615:IZ196616 SV196615:SV196616 ACR196615:ACR196616 AMN196615:AMN196616 AWJ196615:AWJ196616 BGF196615:BGF196616 BQB196615:BQB196616 BZX196615:BZX196616 CJT196615:CJT196616 CTP196615:CTP196616 DDL196615:DDL196616 DNH196615:DNH196616 DXD196615:DXD196616 EGZ196615:EGZ196616 EQV196615:EQV196616 FAR196615:FAR196616 FKN196615:FKN196616 FUJ196615:FUJ196616 GEF196615:GEF196616 GOB196615:GOB196616 GXX196615:GXX196616 HHT196615:HHT196616 HRP196615:HRP196616 IBL196615:IBL196616 ILH196615:ILH196616 IVD196615:IVD196616 JEZ196615:JEZ196616 JOV196615:JOV196616 JYR196615:JYR196616 KIN196615:KIN196616 KSJ196615:KSJ196616 LCF196615:LCF196616 LMB196615:LMB196616 LVX196615:LVX196616 MFT196615:MFT196616 MPP196615:MPP196616 MZL196615:MZL196616 NJH196615:NJH196616 NTD196615:NTD196616 OCZ196615:OCZ196616 OMV196615:OMV196616 OWR196615:OWR196616 PGN196615:PGN196616 PQJ196615:PQJ196616 QAF196615:QAF196616 QKB196615:QKB196616 QTX196615:QTX196616 RDT196615:RDT196616 RNP196615:RNP196616 RXL196615:RXL196616 SHH196615:SHH196616 SRD196615:SRD196616 TAZ196615:TAZ196616 TKV196615:TKV196616 TUR196615:TUR196616 UEN196615:UEN196616 UOJ196615:UOJ196616 UYF196615:UYF196616 VIB196615:VIB196616 VRX196615:VRX196616 WBT196615:WBT196616 WLP196615:WLP196616 WVL196615:WVL196616 D262151:D262152 IZ262151:IZ262152 SV262151:SV262152 ACR262151:ACR262152 AMN262151:AMN262152 AWJ262151:AWJ262152 BGF262151:BGF262152 BQB262151:BQB262152 BZX262151:BZX262152 CJT262151:CJT262152 CTP262151:CTP262152 DDL262151:DDL262152 DNH262151:DNH262152 DXD262151:DXD262152 EGZ262151:EGZ262152 EQV262151:EQV262152 FAR262151:FAR262152 FKN262151:FKN262152 FUJ262151:FUJ262152 GEF262151:GEF262152 GOB262151:GOB262152 GXX262151:GXX262152 HHT262151:HHT262152 HRP262151:HRP262152 IBL262151:IBL262152 ILH262151:ILH262152 IVD262151:IVD262152 JEZ262151:JEZ262152 JOV262151:JOV262152 JYR262151:JYR262152 KIN262151:KIN262152 KSJ262151:KSJ262152 LCF262151:LCF262152 LMB262151:LMB262152 LVX262151:LVX262152 MFT262151:MFT262152 MPP262151:MPP262152 MZL262151:MZL262152 NJH262151:NJH262152 NTD262151:NTD262152 OCZ262151:OCZ262152 OMV262151:OMV262152 OWR262151:OWR262152 PGN262151:PGN262152 PQJ262151:PQJ262152 QAF262151:QAF262152 QKB262151:QKB262152 QTX262151:QTX262152 RDT262151:RDT262152 RNP262151:RNP262152 RXL262151:RXL262152 SHH262151:SHH262152 SRD262151:SRD262152 TAZ262151:TAZ262152 TKV262151:TKV262152 TUR262151:TUR262152 UEN262151:UEN262152 UOJ262151:UOJ262152 UYF262151:UYF262152 VIB262151:VIB262152 VRX262151:VRX262152 WBT262151:WBT262152 WLP262151:WLP262152 WVL262151:WVL262152 D327687:D327688 IZ327687:IZ327688 SV327687:SV327688 ACR327687:ACR327688 AMN327687:AMN327688 AWJ327687:AWJ327688 BGF327687:BGF327688 BQB327687:BQB327688 BZX327687:BZX327688 CJT327687:CJT327688 CTP327687:CTP327688 DDL327687:DDL327688 DNH327687:DNH327688 DXD327687:DXD327688 EGZ327687:EGZ327688 EQV327687:EQV327688 FAR327687:FAR327688 FKN327687:FKN327688 FUJ327687:FUJ327688 GEF327687:GEF327688 GOB327687:GOB327688 GXX327687:GXX327688 HHT327687:HHT327688 HRP327687:HRP327688 IBL327687:IBL327688 ILH327687:ILH327688 IVD327687:IVD327688 JEZ327687:JEZ327688 JOV327687:JOV327688 JYR327687:JYR327688 KIN327687:KIN327688 KSJ327687:KSJ327688 LCF327687:LCF327688 LMB327687:LMB327688 LVX327687:LVX327688 MFT327687:MFT327688 MPP327687:MPP327688 MZL327687:MZL327688 NJH327687:NJH327688 NTD327687:NTD327688 OCZ327687:OCZ327688 OMV327687:OMV327688 OWR327687:OWR327688 PGN327687:PGN327688 PQJ327687:PQJ327688 QAF327687:QAF327688 QKB327687:QKB327688 QTX327687:QTX327688 RDT327687:RDT327688 RNP327687:RNP327688 RXL327687:RXL327688 SHH327687:SHH327688 SRD327687:SRD327688 TAZ327687:TAZ327688 TKV327687:TKV327688 TUR327687:TUR327688 UEN327687:UEN327688 UOJ327687:UOJ327688 UYF327687:UYF327688 VIB327687:VIB327688 VRX327687:VRX327688 WBT327687:WBT327688 WLP327687:WLP327688 WVL327687:WVL327688 D393223:D393224 IZ393223:IZ393224 SV393223:SV393224 ACR393223:ACR393224 AMN393223:AMN393224 AWJ393223:AWJ393224 BGF393223:BGF393224 BQB393223:BQB393224 BZX393223:BZX393224 CJT393223:CJT393224 CTP393223:CTP393224 DDL393223:DDL393224 DNH393223:DNH393224 DXD393223:DXD393224 EGZ393223:EGZ393224 EQV393223:EQV393224 FAR393223:FAR393224 FKN393223:FKN393224 FUJ393223:FUJ393224 GEF393223:GEF393224 GOB393223:GOB393224 GXX393223:GXX393224 HHT393223:HHT393224 HRP393223:HRP393224 IBL393223:IBL393224 ILH393223:ILH393224 IVD393223:IVD393224 JEZ393223:JEZ393224 JOV393223:JOV393224 JYR393223:JYR393224 KIN393223:KIN393224 KSJ393223:KSJ393224 LCF393223:LCF393224 LMB393223:LMB393224 LVX393223:LVX393224 MFT393223:MFT393224 MPP393223:MPP393224 MZL393223:MZL393224 NJH393223:NJH393224 NTD393223:NTD393224 OCZ393223:OCZ393224 OMV393223:OMV393224 OWR393223:OWR393224 PGN393223:PGN393224 PQJ393223:PQJ393224 QAF393223:QAF393224 QKB393223:QKB393224 QTX393223:QTX393224 RDT393223:RDT393224 RNP393223:RNP393224 RXL393223:RXL393224 SHH393223:SHH393224 SRD393223:SRD393224 TAZ393223:TAZ393224 TKV393223:TKV393224 TUR393223:TUR393224 UEN393223:UEN393224 UOJ393223:UOJ393224 UYF393223:UYF393224 VIB393223:VIB393224 VRX393223:VRX393224 WBT393223:WBT393224 WLP393223:WLP393224 WVL393223:WVL393224 D458759:D458760 IZ458759:IZ458760 SV458759:SV458760 ACR458759:ACR458760 AMN458759:AMN458760 AWJ458759:AWJ458760 BGF458759:BGF458760 BQB458759:BQB458760 BZX458759:BZX458760 CJT458759:CJT458760 CTP458759:CTP458760 DDL458759:DDL458760 DNH458759:DNH458760 DXD458759:DXD458760 EGZ458759:EGZ458760 EQV458759:EQV458760 FAR458759:FAR458760 FKN458759:FKN458760 FUJ458759:FUJ458760 GEF458759:GEF458760 GOB458759:GOB458760 GXX458759:GXX458760 HHT458759:HHT458760 HRP458759:HRP458760 IBL458759:IBL458760 ILH458759:ILH458760 IVD458759:IVD458760 JEZ458759:JEZ458760 JOV458759:JOV458760 JYR458759:JYR458760 KIN458759:KIN458760 KSJ458759:KSJ458760 LCF458759:LCF458760 LMB458759:LMB458760 LVX458759:LVX458760 MFT458759:MFT458760 MPP458759:MPP458760 MZL458759:MZL458760 NJH458759:NJH458760 NTD458759:NTD458760 OCZ458759:OCZ458760 OMV458759:OMV458760 OWR458759:OWR458760 PGN458759:PGN458760 PQJ458759:PQJ458760 QAF458759:QAF458760 QKB458759:QKB458760 QTX458759:QTX458760 RDT458759:RDT458760 RNP458759:RNP458760 RXL458759:RXL458760 SHH458759:SHH458760 SRD458759:SRD458760 TAZ458759:TAZ458760 TKV458759:TKV458760 TUR458759:TUR458760 UEN458759:UEN458760 UOJ458759:UOJ458760 UYF458759:UYF458760 VIB458759:VIB458760 VRX458759:VRX458760 WBT458759:WBT458760 WLP458759:WLP458760 WVL458759:WVL458760 D524295:D524296 IZ524295:IZ524296 SV524295:SV524296 ACR524295:ACR524296 AMN524295:AMN524296 AWJ524295:AWJ524296 BGF524295:BGF524296 BQB524295:BQB524296 BZX524295:BZX524296 CJT524295:CJT524296 CTP524295:CTP524296 DDL524295:DDL524296 DNH524295:DNH524296 DXD524295:DXD524296 EGZ524295:EGZ524296 EQV524295:EQV524296 FAR524295:FAR524296 FKN524295:FKN524296 FUJ524295:FUJ524296 GEF524295:GEF524296 GOB524295:GOB524296 GXX524295:GXX524296 HHT524295:HHT524296 HRP524295:HRP524296 IBL524295:IBL524296 ILH524295:ILH524296 IVD524295:IVD524296 JEZ524295:JEZ524296 JOV524295:JOV524296 JYR524295:JYR524296 KIN524295:KIN524296 KSJ524295:KSJ524296 LCF524295:LCF524296 LMB524295:LMB524296 LVX524295:LVX524296 MFT524295:MFT524296 MPP524295:MPP524296 MZL524295:MZL524296 NJH524295:NJH524296 NTD524295:NTD524296 OCZ524295:OCZ524296 OMV524295:OMV524296 OWR524295:OWR524296 PGN524295:PGN524296 PQJ524295:PQJ524296 QAF524295:QAF524296 QKB524295:QKB524296 QTX524295:QTX524296 RDT524295:RDT524296 RNP524295:RNP524296 RXL524295:RXL524296 SHH524295:SHH524296 SRD524295:SRD524296 TAZ524295:TAZ524296 TKV524295:TKV524296 TUR524295:TUR524296 UEN524295:UEN524296 UOJ524295:UOJ524296 UYF524295:UYF524296 VIB524295:VIB524296 VRX524295:VRX524296 WBT524295:WBT524296 WLP524295:WLP524296 WVL524295:WVL524296 D589831:D589832 IZ589831:IZ589832 SV589831:SV589832 ACR589831:ACR589832 AMN589831:AMN589832 AWJ589831:AWJ589832 BGF589831:BGF589832 BQB589831:BQB589832 BZX589831:BZX589832 CJT589831:CJT589832 CTP589831:CTP589832 DDL589831:DDL589832 DNH589831:DNH589832 DXD589831:DXD589832 EGZ589831:EGZ589832 EQV589831:EQV589832 FAR589831:FAR589832 FKN589831:FKN589832 FUJ589831:FUJ589832 GEF589831:GEF589832 GOB589831:GOB589832 GXX589831:GXX589832 HHT589831:HHT589832 HRP589831:HRP589832 IBL589831:IBL589832 ILH589831:ILH589832 IVD589831:IVD589832 JEZ589831:JEZ589832 JOV589831:JOV589832 JYR589831:JYR589832 KIN589831:KIN589832 KSJ589831:KSJ589832 LCF589831:LCF589832 LMB589831:LMB589832 LVX589831:LVX589832 MFT589831:MFT589832 MPP589831:MPP589832 MZL589831:MZL589832 NJH589831:NJH589832 NTD589831:NTD589832 OCZ589831:OCZ589832 OMV589831:OMV589832 OWR589831:OWR589832 PGN589831:PGN589832 PQJ589831:PQJ589832 QAF589831:QAF589832 QKB589831:QKB589832 QTX589831:QTX589832 RDT589831:RDT589832 RNP589831:RNP589832 RXL589831:RXL589832 SHH589831:SHH589832 SRD589831:SRD589832 TAZ589831:TAZ589832 TKV589831:TKV589832 TUR589831:TUR589832 UEN589831:UEN589832 UOJ589831:UOJ589832 UYF589831:UYF589832 VIB589831:VIB589832 VRX589831:VRX589832 WBT589831:WBT589832 WLP589831:WLP589832 WVL589831:WVL589832 D655367:D655368 IZ655367:IZ655368 SV655367:SV655368 ACR655367:ACR655368 AMN655367:AMN655368 AWJ655367:AWJ655368 BGF655367:BGF655368 BQB655367:BQB655368 BZX655367:BZX655368 CJT655367:CJT655368 CTP655367:CTP655368 DDL655367:DDL655368 DNH655367:DNH655368 DXD655367:DXD655368 EGZ655367:EGZ655368 EQV655367:EQV655368 FAR655367:FAR655368 FKN655367:FKN655368 FUJ655367:FUJ655368 GEF655367:GEF655368 GOB655367:GOB655368 GXX655367:GXX655368 HHT655367:HHT655368 HRP655367:HRP655368 IBL655367:IBL655368 ILH655367:ILH655368 IVD655367:IVD655368 JEZ655367:JEZ655368 JOV655367:JOV655368 JYR655367:JYR655368 KIN655367:KIN655368 KSJ655367:KSJ655368 LCF655367:LCF655368 LMB655367:LMB655368 LVX655367:LVX655368 MFT655367:MFT655368 MPP655367:MPP655368 MZL655367:MZL655368 NJH655367:NJH655368 NTD655367:NTD655368 OCZ655367:OCZ655368 OMV655367:OMV655368 OWR655367:OWR655368 PGN655367:PGN655368 PQJ655367:PQJ655368 QAF655367:QAF655368 QKB655367:QKB655368 QTX655367:QTX655368 RDT655367:RDT655368 RNP655367:RNP655368 RXL655367:RXL655368 SHH655367:SHH655368 SRD655367:SRD655368 TAZ655367:TAZ655368 TKV655367:TKV655368 TUR655367:TUR655368 UEN655367:UEN655368 UOJ655367:UOJ655368 UYF655367:UYF655368 VIB655367:VIB655368 VRX655367:VRX655368 WBT655367:WBT655368 WLP655367:WLP655368 WVL655367:WVL655368 D720903:D720904 IZ720903:IZ720904 SV720903:SV720904 ACR720903:ACR720904 AMN720903:AMN720904 AWJ720903:AWJ720904 BGF720903:BGF720904 BQB720903:BQB720904 BZX720903:BZX720904 CJT720903:CJT720904 CTP720903:CTP720904 DDL720903:DDL720904 DNH720903:DNH720904 DXD720903:DXD720904 EGZ720903:EGZ720904 EQV720903:EQV720904 FAR720903:FAR720904 FKN720903:FKN720904 FUJ720903:FUJ720904 GEF720903:GEF720904 GOB720903:GOB720904 GXX720903:GXX720904 HHT720903:HHT720904 HRP720903:HRP720904 IBL720903:IBL720904 ILH720903:ILH720904 IVD720903:IVD720904 JEZ720903:JEZ720904 JOV720903:JOV720904 JYR720903:JYR720904 KIN720903:KIN720904 KSJ720903:KSJ720904 LCF720903:LCF720904 LMB720903:LMB720904 LVX720903:LVX720904 MFT720903:MFT720904 MPP720903:MPP720904 MZL720903:MZL720904 NJH720903:NJH720904 NTD720903:NTD720904 OCZ720903:OCZ720904 OMV720903:OMV720904 OWR720903:OWR720904 PGN720903:PGN720904 PQJ720903:PQJ720904 QAF720903:QAF720904 QKB720903:QKB720904 QTX720903:QTX720904 RDT720903:RDT720904 RNP720903:RNP720904 RXL720903:RXL720904 SHH720903:SHH720904 SRD720903:SRD720904 TAZ720903:TAZ720904 TKV720903:TKV720904 TUR720903:TUR720904 UEN720903:UEN720904 UOJ720903:UOJ720904 UYF720903:UYF720904 VIB720903:VIB720904 VRX720903:VRX720904 WBT720903:WBT720904 WLP720903:WLP720904 WVL720903:WVL720904 D786439:D786440 IZ786439:IZ786440 SV786439:SV786440 ACR786439:ACR786440 AMN786439:AMN786440 AWJ786439:AWJ786440 BGF786439:BGF786440 BQB786439:BQB786440 BZX786439:BZX786440 CJT786439:CJT786440 CTP786439:CTP786440 DDL786439:DDL786440 DNH786439:DNH786440 DXD786439:DXD786440 EGZ786439:EGZ786440 EQV786439:EQV786440 FAR786439:FAR786440 FKN786439:FKN786440 FUJ786439:FUJ786440 GEF786439:GEF786440 GOB786439:GOB786440 GXX786439:GXX786440 HHT786439:HHT786440 HRP786439:HRP786440 IBL786439:IBL786440 ILH786439:ILH786440 IVD786439:IVD786440 JEZ786439:JEZ786440 JOV786439:JOV786440 JYR786439:JYR786440 KIN786439:KIN786440 KSJ786439:KSJ786440 LCF786439:LCF786440 LMB786439:LMB786440 LVX786439:LVX786440 MFT786439:MFT786440 MPP786439:MPP786440 MZL786439:MZL786440 NJH786439:NJH786440 NTD786439:NTD786440 OCZ786439:OCZ786440 OMV786439:OMV786440 OWR786439:OWR786440 PGN786439:PGN786440 PQJ786439:PQJ786440 QAF786439:QAF786440 QKB786439:QKB786440 QTX786439:QTX786440 RDT786439:RDT786440 RNP786439:RNP786440 RXL786439:RXL786440 SHH786439:SHH786440 SRD786439:SRD786440 TAZ786439:TAZ786440 TKV786439:TKV786440 TUR786439:TUR786440 UEN786439:UEN786440 UOJ786439:UOJ786440 UYF786439:UYF786440 VIB786439:VIB786440 VRX786439:VRX786440 WBT786439:WBT786440 WLP786439:WLP786440 WVL786439:WVL786440 D851975:D851976 IZ851975:IZ851976 SV851975:SV851976 ACR851975:ACR851976 AMN851975:AMN851976 AWJ851975:AWJ851976 BGF851975:BGF851976 BQB851975:BQB851976 BZX851975:BZX851976 CJT851975:CJT851976 CTP851975:CTP851976 DDL851975:DDL851976 DNH851975:DNH851976 DXD851975:DXD851976 EGZ851975:EGZ851976 EQV851975:EQV851976 FAR851975:FAR851976 FKN851975:FKN851976 FUJ851975:FUJ851976 GEF851975:GEF851976 GOB851975:GOB851976 GXX851975:GXX851976 HHT851975:HHT851976 HRP851975:HRP851976 IBL851975:IBL851976 ILH851975:ILH851976 IVD851975:IVD851976 JEZ851975:JEZ851976 JOV851975:JOV851976 JYR851975:JYR851976 KIN851975:KIN851976 KSJ851975:KSJ851976 LCF851975:LCF851976 LMB851975:LMB851976 LVX851975:LVX851976 MFT851975:MFT851976 MPP851975:MPP851976 MZL851975:MZL851976 NJH851975:NJH851976 NTD851975:NTD851976 OCZ851975:OCZ851976 OMV851975:OMV851976 OWR851975:OWR851976 PGN851975:PGN851976 PQJ851975:PQJ851976 QAF851975:QAF851976 QKB851975:QKB851976 QTX851975:QTX851976 RDT851975:RDT851976 RNP851975:RNP851976 RXL851975:RXL851976 SHH851975:SHH851976 SRD851975:SRD851976 TAZ851975:TAZ851976 TKV851975:TKV851976 TUR851975:TUR851976 UEN851975:UEN851976 UOJ851975:UOJ851976 UYF851975:UYF851976 VIB851975:VIB851976 VRX851975:VRX851976 WBT851975:WBT851976 WLP851975:WLP851976 WVL851975:WVL851976 D917511:D917512 IZ917511:IZ917512 SV917511:SV917512 ACR917511:ACR917512 AMN917511:AMN917512 AWJ917511:AWJ917512 BGF917511:BGF917512 BQB917511:BQB917512 BZX917511:BZX917512 CJT917511:CJT917512 CTP917511:CTP917512 DDL917511:DDL917512 DNH917511:DNH917512 DXD917511:DXD917512 EGZ917511:EGZ917512 EQV917511:EQV917512 FAR917511:FAR917512 FKN917511:FKN917512 FUJ917511:FUJ917512 GEF917511:GEF917512 GOB917511:GOB917512 GXX917511:GXX917512 HHT917511:HHT917512 HRP917511:HRP917512 IBL917511:IBL917512 ILH917511:ILH917512 IVD917511:IVD917512 JEZ917511:JEZ917512 JOV917511:JOV917512 JYR917511:JYR917512 KIN917511:KIN917512 KSJ917511:KSJ917512 LCF917511:LCF917512 LMB917511:LMB917512 LVX917511:LVX917512 MFT917511:MFT917512 MPP917511:MPP917512 MZL917511:MZL917512 NJH917511:NJH917512 NTD917511:NTD917512 OCZ917511:OCZ917512 OMV917511:OMV917512 OWR917511:OWR917512 PGN917511:PGN917512 PQJ917511:PQJ917512 QAF917511:QAF917512 QKB917511:QKB917512 QTX917511:QTX917512 RDT917511:RDT917512 RNP917511:RNP917512 RXL917511:RXL917512 SHH917511:SHH917512 SRD917511:SRD917512 TAZ917511:TAZ917512 TKV917511:TKV917512 TUR917511:TUR917512 UEN917511:UEN917512 UOJ917511:UOJ917512 UYF917511:UYF917512 VIB917511:VIB917512 VRX917511:VRX917512 WBT917511:WBT917512 WLP917511:WLP917512 WVL917511:WVL917512 D983047:D983048 IZ983047:IZ983048 SV983047:SV983048 ACR983047:ACR983048 AMN983047:AMN983048 AWJ983047:AWJ983048 BGF983047:BGF983048 BQB983047:BQB983048 BZX983047:BZX983048 CJT983047:CJT983048 CTP983047:CTP983048 DDL983047:DDL983048 DNH983047:DNH983048 DXD983047:DXD983048 EGZ983047:EGZ983048 EQV983047:EQV983048 FAR983047:FAR983048 FKN983047:FKN983048 FUJ983047:FUJ983048 GEF983047:GEF983048 GOB983047:GOB983048 GXX983047:GXX983048 HHT983047:HHT983048 HRP983047:HRP983048 IBL983047:IBL983048 ILH983047:ILH983048 IVD983047:IVD983048 JEZ983047:JEZ983048 JOV983047:JOV983048 JYR983047:JYR983048 KIN983047:KIN983048 KSJ983047:KSJ983048 LCF983047:LCF983048 LMB983047:LMB983048 LVX983047:LVX983048 MFT983047:MFT983048 MPP983047:MPP983048 MZL983047:MZL983048 NJH983047:NJH983048 NTD983047:NTD983048 OCZ983047:OCZ983048 OMV983047:OMV983048 OWR983047:OWR983048 PGN983047:PGN983048 PQJ983047:PQJ983048 QAF983047:QAF983048 QKB983047:QKB983048 QTX983047:QTX983048 RDT983047:RDT983048 RNP983047:RNP983048 RXL983047:RXL983048 SHH983047:SHH983048 SRD983047:SRD983048 TAZ983047:TAZ983048 TKV983047:TKV983048 TUR983047:TUR983048 UEN983047:UEN983048 UOJ983047:UOJ983048 UYF983047:UYF983048 VIB983047:VIB983048 VRX983047:VRX983048 WBT983047:WBT983048 WLP983047:WLP983048 WVL983047:WVL983048" xr:uid="{00000000-0002-0000-0100-000001000000}">
      <formula1>0</formula1>
      <formula2>C7</formula2>
    </dataValidation>
  </dataValidations>
  <pageMargins left="0.19685039370078741" right="0.17" top="0.98425196850393704" bottom="0.19685039370078741" header="0.19685039370078741" footer="0.19685039370078741"/>
  <pageSetup paperSize="9" scale="110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B75A9-ADF1-42F5-9DC9-10EEF8351343}">
  <sheetPr>
    <tabColor indexed="51"/>
    <pageSetUpPr fitToPage="1"/>
  </sheetPr>
  <dimension ref="A1:AK159"/>
  <sheetViews>
    <sheetView zoomScaleNormal="100" zoomScaleSheetLayoutView="100" workbookViewId="0">
      <selection activeCell="L9" sqref="L9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 t="s">
        <v>88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MATCH(N2,[19]Лист1!A1:A90,0)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>
        <v>1</v>
      </c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  <mergeCell ref="I7:J7"/>
    <mergeCell ref="K6:L6"/>
    <mergeCell ref="K7:L7"/>
    <mergeCell ref="B5:B6"/>
    <mergeCell ref="A1:N1"/>
    <mergeCell ref="A3:N4"/>
    <mergeCell ref="A2:M2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62BFBD49-8DEE-43BD-BE4F-9509B118EC9F}">
      <formula1>0</formula1>
      <formula2>500000</formula2>
    </dataValidation>
  </dataValidations>
  <pageMargins left="1" right="1" top="1" bottom="1" header="0.5" footer="0.5"/>
  <pageSetup paperSize="9" scale="75" fitToHeight="0" orientation="landscape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83296-7D9E-4A91-9C13-1CF3A095EF96}">
  <sheetPr>
    <tabColor indexed="51"/>
    <pageSetUpPr fitToPage="1"/>
  </sheetPr>
  <dimension ref="A1:AK159"/>
  <sheetViews>
    <sheetView topLeftCell="A4" zoomScaleNormal="100" zoomScaleSheetLayoutView="100" workbookViewId="0">
      <selection activeCell="L12" sqref="L12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/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 t="e">
        <f>MATCH(N2,[20]Лист1!A1:A90,0)</f>
        <v>#N/A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 t="e">
        <f t="shared" ref="C9:D12" ca="1" si="0">E9+G9+I9+K9+M9</f>
        <v>#N/A</v>
      </c>
      <c r="D9" s="12">
        <f t="shared" si="0"/>
        <v>1</v>
      </c>
      <c r="E9" s="12" t="e">
        <f ca="1">INDIRECT((ADDRESS(O3,P3,,,O4)))</f>
        <v>#N/A</v>
      </c>
      <c r="F9" s="39"/>
      <c r="G9" s="12" t="e">
        <f ca="1">INDIRECT((ADDRESS(O3,P3+3,,,O4)))</f>
        <v>#N/A</v>
      </c>
      <c r="H9" s="39"/>
      <c r="I9" s="12" t="e">
        <f ca="1">INDIRECT((ADDRESS(O3,P3+6,,,O4)))</f>
        <v>#N/A</v>
      </c>
      <c r="J9" s="39"/>
      <c r="K9" s="12" t="e">
        <f ca="1">INDIRECT((ADDRESS(O3,P3+9,,,O4)))</f>
        <v>#N/A</v>
      </c>
      <c r="L9" s="39">
        <v>1</v>
      </c>
      <c r="M9" s="12" t="e">
        <f ca="1">INDIRECT((ADDRESS(O3,P3+12,,,O4)))</f>
        <v>#N/A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 t="e">
        <f t="shared" ca="1" si="0"/>
        <v>#N/A</v>
      </c>
      <c r="D10" s="12">
        <f t="shared" si="0"/>
        <v>0</v>
      </c>
      <c r="E10" s="15" t="e">
        <f ca="1">INDIRECT((ADDRESS(O3,P3+1,,,O4)))</f>
        <v>#N/A</v>
      </c>
      <c r="F10" s="41"/>
      <c r="G10" s="15" t="e">
        <f ca="1">INDIRECT((ADDRESS(O3,P3+4,,,O4)))</f>
        <v>#N/A</v>
      </c>
      <c r="H10" s="41"/>
      <c r="I10" s="15" t="e">
        <f ca="1">INDIRECT((ADDRESS(O3,P3+7,,,O4)))</f>
        <v>#N/A</v>
      </c>
      <c r="J10" s="39"/>
      <c r="K10" s="12" t="e">
        <f ca="1">INDIRECT((ADDRESS(O3,P3+10,,,O4)))</f>
        <v>#N/A</v>
      </c>
      <c r="L10" s="39"/>
      <c r="M10" s="12" t="e">
        <f ca="1">INDIRECT((ADDRESS(O3,P3+13,,,O4)))</f>
        <v>#N/A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 t="e">
        <f t="shared" ca="1" si="0"/>
        <v>#N/A</v>
      </c>
      <c r="D11" s="12">
        <f t="shared" si="0"/>
        <v>0</v>
      </c>
      <c r="E11" s="12" t="e">
        <f ca="1">INDIRECT((ADDRESS(O3,P3+3,,,O4)))</f>
        <v>#N/A</v>
      </c>
      <c r="F11" s="39"/>
      <c r="G11" s="12" t="e">
        <f ca="1">INDIRECT((ADDRESS(O3,P3+5,,,O4)))</f>
        <v>#N/A</v>
      </c>
      <c r="H11" s="39"/>
      <c r="I11" s="12" t="e">
        <f ca="1">INDIRECT((ADDRESS(O3,P3+8,,,O4)))</f>
        <v>#N/A</v>
      </c>
      <c r="J11" s="39"/>
      <c r="K11" s="12" t="e">
        <f ca="1">INDIRECT((ADDRESS(O3,P3+11,,,O4)))</f>
        <v>#N/A</v>
      </c>
      <c r="L11" s="39"/>
      <c r="M11" s="12" t="e">
        <f ca="1">INDIRECT((ADDRESS(O3,P3+14,,,O4)))</f>
        <v>#N/A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  <mergeCell ref="I7:J7"/>
    <mergeCell ref="K6:L6"/>
    <mergeCell ref="K7:L7"/>
    <mergeCell ref="B5:B6"/>
    <mergeCell ref="A1:N1"/>
    <mergeCell ref="A3:N4"/>
    <mergeCell ref="A2:M2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1268C113-D652-4ED4-AE77-50A09ACF59C2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2F4DD-BFAF-4BE1-9BB3-6231B5114036}">
  <sheetPr>
    <tabColor indexed="51"/>
    <pageSetUpPr fitToPage="1"/>
  </sheetPr>
  <dimension ref="A1:AK159"/>
  <sheetViews>
    <sheetView zoomScaleNormal="100" zoomScaleSheetLayoutView="100" workbookViewId="0">
      <selection activeCell="L9" sqref="L9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65">
        <f>MATCH(N2,[21]Лист1!A1:A90,0)</f>
        <v>68</v>
      </c>
      <c r="P3" s="64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4" t="s">
        <v>2</v>
      </c>
      <c r="P4" s="6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63">
        <v>1</v>
      </c>
      <c r="B7" s="62">
        <v>2</v>
      </c>
      <c r="C7" s="152">
        <v>3</v>
      </c>
      <c r="D7" s="153"/>
      <c r="E7" s="150">
        <v>4</v>
      </c>
      <c r="F7" s="151"/>
      <c r="G7" s="150">
        <v>5</v>
      </c>
      <c r="H7" s="151"/>
      <c r="I7" s="150">
        <v>6</v>
      </c>
      <c r="J7" s="151"/>
      <c r="K7" s="150">
        <v>7</v>
      </c>
      <c r="L7" s="151"/>
      <c r="M7" s="152">
        <v>8</v>
      </c>
      <c r="N7" s="15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>
        <v>1</v>
      </c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A8:A9"/>
    <mergeCell ref="B8:B9"/>
    <mergeCell ref="E6:F6"/>
    <mergeCell ref="E7:F7"/>
    <mergeCell ref="M6:N6"/>
    <mergeCell ref="M7:N7"/>
    <mergeCell ref="C5:D6"/>
    <mergeCell ref="C7:D7"/>
    <mergeCell ref="G7:H7"/>
    <mergeCell ref="I6:J6"/>
    <mergeCell ref="I7:J7"/>
    <mergeCell ref="K6:L6"/>
    <mergeCell ref="K7:L7"/>
    <mergeCell ref="A5:A6"/>
    <mergeCell ref="E5:N5"/>
    <mergeCell ref="G6:H6"/>
    <mergeCell ref="B5:B6"/>
    <mergeCell ref="A1:N1"/>
    <mergeCell ref="A3:N4"/>
    <mergeCell ref="A2:M2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B0146861-5C71-4029-A582-43BE74ECBC94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73A2-A98C-4C45-B0AB-82308D731EB1}">
  <sheetPr>
    <tabColor indexed="51"/>
    <pageSetUpPr fitToPage="1"/>
  </sheetPr>
  <dimension ref="A1:AK159"/>
  <sheetViews>
    <sheetView topLeftCell="A4" zoomScaleNormal="100" zoomScaleSheetLayoutView="100" workbookViewId="0">
      <selection activeCell="N10" sqref="N10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/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 t="e">
        <f>MATCH(N2,[22]Лист1!A1:A90,0)</f>
        <v>#N/A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 t="e">
        <f t="shared" ref="C9:D12" ca="1" si="0">E9+G9+I9+K9+M9</f>
        <v>#N/A</v>
      </c>
      <c r="D9" s="12">
        <f t="shared" si="0"/>
        <v>1</v>
      </c>
      <c r="E9" s="12" t="e">
        <f ca="1">INDIRECT((ADDRESS(O3,P3,,,O4)))</f>
        <v>#N/A</v>
      </c>
      <c r="F9" s="39"/>
      <c r="G9" s="12" t="e">
        <f ca="1">INDIRECT((ADDRESS(O3,P3+3,,,O4)))</f>
        <v>#N/A</v>
      </c>
      <c r="H9" s="39"/>
      <c r="I9" s="12" t="e">
        <f ca="1">INDIRECT((ADDRESS(O3,P3+6,,,O4)))</f>
        <v>#N/A</v>
      </c>
      <c r="J9" s="39"/>
      <c r="K9" s="12" t="e">
        <f ca="1">INDIRECT((ADDRESS(O3,P3+9,,,O4)))</f>
        <v>#N/A</v>
      </c>
      <c r="L9" s="39">
        <v>1</v>
      </c>
      <c r="M9" s="12" t="e">
        <f ca="1">INDIRECT((ADDRESS(O3,P3+12,,,O4)))</f>
        <v>#N/A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 t="e">
        <f t="shared" ca="1" si="0"/>
        <v>#N/A</v>
      </c>
      <c r="D10" s="12">
        <f t="shared" si="0"/>
        <v>0</v>
      </c>
      <c r="E10" s="15" t="e">
        <f ca="1">INDIRECT((ADDRESS(O3,P3+1,,,O4)))</f>
        <v>#N/A</v>
      </c>
      <c r="F10" s="41"/>
      <c r="G10" s="15" t="e">
        <f ca="1">INDIRECT((ADDRESS(O3,P3+4,,,O4)))</f>
        <v>#N/A</v>
      </c>
      <c r="H10" s="41"/>
      <c r="I10" s="15" t="e">
        <f ca="1">INDIRECT((ADDRESS(O3,P3+7,,,O4)))</f>
        <v>#N/A</v>
      </c>
      <c r="J10" s="39"/>
      <c r="K10" s="12" t="e">
        <f ca="1">INDIRECT((ADDRESS(O3,P3+10,,,O4)))</f>
        <v>#N/A</v>
      </c>
      <c r="L10" s="39"/>
      <c r="M10" s="12" t="e">
        <f ca="1">INDIRECT((ADDRESS(O3,P3+13,,,O4)))</f>
        <v>#N/A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 t="e">
        <f t="shared" ca="1" si="0"/>
        <v>#N/A</v>
      </c>
      <c r="D11" s="12">
        <f t="shared" si="0"/>
        <v>0</v>
      </c>
      <c r="E11" s="12" t="e">
        <f ca="1">INDIRECT((ADDRESS(O3,P3+3,,,O4)))</f>
        <v>#N/A</v>
      </c>
      <c r="F11" s="39"/>
      <c r="G11" s="12" t="e">
        <f ca="1">INDIRECT((ADDRESS(O3,P3+5,,,O4)))</f>
        <v>#N/A</v>
      </c>
      <c r="H11" s="39"/>
      <c r="I11" s="12" t="e">
        <f ca="1">INDIRECT((ADDRESS(O3,P3+8,,,O4)))</f>
        <v>#N/A</v>
      </c>
      <c r="J11" s="39"/>
      <c r="K11" s="12" t="e">
        <f ca="1">INDIRECT((ADDRESS(O3,P3+11,,,O4)))</f>
        <v>#N/A</v>
      </c>
      <c r="L11" s="39"/>
      <c r="M11" s="12" t="e">
        <f ca="1">INDIRECT((ADDRESS(O3,P3+14,,,O4)))</f>
        <v>#N/A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I7:J7"/>
    <mergeCell ref="K6:L6"/>
    <mergeCell ref="K7:L7"/>
    <mergeCell ref="B5:B6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535CD4B1-63A2-4EBE-B534-9FB5C0AA5F1E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595EA-CF13-40FE-AECA-122B1BB80203}">
  <sheetPr>
    <tabColor indexed="51"/>
    <pageSetUpPr fitToPage="1"/>
  </sheetPr>
  <dimension ref="A1:AK159"/>
  <sheetViews>
    <sheetView zoomScaleNormal="100" zoomScaleSheetLayoutView="100" workbookViewId="0">
      <selection activeCell="L9" sqref="L9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MATCH(N2,[23]Лист1!A1:A90,0)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>
        <v>1</v>
      </c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I7:J7"/>
    <mergeCell ref="K6:L6"/>
    <mergeCell ref="K7:L7"/>
    <mergeCell ref="B5:B6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</mergeCells>
  <dataValidations count="1">
    <dataValidation type="decimal" allowBlank="1" showInputMessage="1" showErrorMessage="1" errorTitle="Ошибка!" error="Некорректный ввод данных. Введите число" sqref="E9:N12" xr:uid="{00000000-0002-0000-0100-000000000000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6EC5B-1415-430D-AD9C-955130472EA3}">
  <sheetPr>
    <tabColor indexed="51"/>
    <pageSetUpPr fitToPage="1"/>
  </sheetPr>
  <dimension ref="A1:AK159"/>
  <sheetViews>
    <sheetView view="pageBreakPreview" zoomScaleNormal="100" zoomScaleSheetLayoutView="100" workbookViewId="0">
      <selection activeCell="N2" sqref="N2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5.2851562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MATCH(N2,[24]Лист1!A1:A90,0)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>
        <v>1</v>
      </c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1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>
        <v>1</v>
      </c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  <mergeCell ref="I7:J7"/>
    <mergeCell ref="K6:L6"/>
    <mergeCell ref="K7:L7"/>
    <mergeCell ref="B5:B6"/>
    <mergeCell ref="A1:N1"/>
    <mergeCell ref="A3:N4"/>
    <mergeCell ref="A2:M2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ADAF36E4-015A-4E94-BEB7-F81BA9B7AD82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7E9CA-9FFA-482F-BB03-692635EAE4D3}">
  <sheetPr>
    <tabColor indexed="51"/>
    <pageSetUpPr fitToPage="1"/>
  </sheetPr>
  <dimension ref="A1:AK159"/>
  <sheetViews>
    <sheetView zoomScaleNormal="100" zoomScaleSheetLayoutView="100" workbookViewId="0">
      <selection activeCell="L11" sqref="L11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 t="s">
        <v>88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MATCH(N2,[25]Лист1!A1:A90,0)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>
        <v>1</v>
      </c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1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>
        <v>1</v>
      </c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I7:J7"/>
    <mergeCell ref="K6:L6"/>
    <mergeCell ref="K7:L7"/>
    <mergeCell ref="B5:B6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AB2FBF97-4CCE-4CD4-AFFE-FC34741EE1C1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horizontalDpi="1200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27EA0-E71B-4AC4-9C92-B99D49657241}">
  <sheetPr>
    <tabColor indexed="51"/>
    <pageSetUpPr fitToPage="1"/>
  </sheetPr>
  <dimension ref="A1:AK159"/>
  <sheetViews>
    <sheetView zoomScaleNormal="100" zoomScaleSheetLayoutView="100" workbookViewId="0">
      <selection activeCell="L9" sqref="L9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MATCH(N2,[26]Лист1!A1:A90,0)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>
        <v>1</v>
      </c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A1:N1"/>
    <mergeCell ref="A3:N4"/>
    <mergeCell ref="A2:M2"/>
    <mergeCell ref="G6:H6"/>
    <mergeCell ref="G7:H7"/>
    <mergeCell ref="I6:J6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I7:J7"/>
    <mergeCell ref="K6:L6"/>
    <mergeCell ref="K7:L7"/>
    <mergeCell ref="B5:B6"/>
  </mergeCells>
  <dataValidations count="1">
    <dataValidation type="decimal" allowBlank="1" showInputMessage="1" showErrorMessage="1" errorTitle="Ошибка!" error="Некорректный ввод данных. Введите число" sqref="E9:N12" xr:uid="{00000000-0002-0000-0100-000000000000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A877F-8814-4C07-BBAB-869A94897B98}">
  <sheetPr>
    <tabColor indexed="51"/>
    <pageSetUpPr fitToPage="1"/>
  </sheetPr>
  <dimension ref="A1:AK159"/>
  <sheetViews>
    <sheetView view="pageBreakPreview" zoomScaleNormal="100" zoomScaleSheetLayoutView="100" workbookViewId="0">
      <selection activeCell="F11" sqref="F11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54" t="s">
        <v>88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14"/>
      <c r="O3" s="5">
        <f>MATCH(N2,[27]Лист1!A1:A90,0)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>
        <v>1</v>
      </c>
      <c r="M9" s="12">
        <f ca="1">INDIRECT((ADDRESS(O3,P3+12,,,O4)))</f>
        <v>7</v>
      </c>
      <c r="N9" s="39">
        <v>0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>
        <v>0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.75" thickBot="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67"/>
      <c r="F12" s="66"/>
      <c r="G12" s="67"/>
      <c r="H12" s="66"/>
      <c r="I12" s="67"/>
      <c r="J12" s="66"/>
      <c r="K12" s="67"/>
      <c r="L12" s="66"/>
      <c r="M12" s="67"/>
      <c r="N12" s="66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I7:J7"/>
    <mergeCell ref="K6:L6"/>
    <mergeCell ref="K7:L7"/>
    <mergeCell ref="B5:B6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80EF11A6-E434-4D0D-BA54-6BB74BC59E6E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41ADD-F87A-43A8-9E29-3EE15D2E379F}">
  <sheetPr>
    <tabColor indexed="51"/>
    <pageSetUpPr fitToPage="1"/>
  </sheetPr>
  <dimension ref="A1:AK159"/>
  <sheetViews>
    <sheetView zoomScaleSheetLayoutView="100" workbookViewId="0">
      <selection activeCell="N9" sqref="N9:N11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 t="s">
        <v>88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MATCH(N2,[28]Лист1!A1:A90,0)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>
        <v>1</v>
      </c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A1:N1"/>
    <mergeCell ref="A3:N4"/>
    <mergeCell ref="A2:M2"/>
    <mergeCell ref="G6:H6"/>
    <mergeCell ref="G7:H7"/>
    <mergeCell ref="I6:J6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I7:J7"/>
    <mergeCell ref="K6:L6"/>
    <mergeCell ref="K7:L7"/>
    <mergeCell ref="B5:B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E24563D6-EAF2-47EB-989D-85389A3A975F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DF85F-738D-46CB-ABA7-F752D3910621}">
  <sheetPr>
    <tabColor indexed="51"/>
    <pageSetUpPr fitToPage="1"/>
  </sheetPr>
  <dimension ref="A1:AK159"/>
  <sheetViews>
    <sheetView zoomScaleNormal="100" zoomScaleSheetLayoutView="100" workbookViewId="0">
      <selection activeCell="L11" sqref="L11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MATCH(N2,[2]Лист1!A1:A90,0)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>
        <v>1</v>
      </c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I7:J7"/>
    <mergeCell ref="K6:L6"/>
    <mergeCell ref="K7:L7"/>
    <mergeCell ref="B5:B6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83F355D6-5A57-42A1-9591-8381A825CF3A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2CBEB-9815-4963-85D4-5EB444544D85}">
  <sheetPr>
    <tabColor indexed="51"/>
    <pageSetUpPr fitToPage="1"/>
  </sheetPr>
  <dimension ref="A1:AK159"/>
  <sheetViews>
    <sheetView zoomScaleNormal="100" zoomScaleSheetLayoutView="100" workbookViewId="0">
      <selection activeCell="N9" sqref="N9:N12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MATCH(N2,[29]Лист1!A1:A90,0)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>
        <v>1</v>
      </c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I7:J7"/>
    <mergeCell ref="K6:L6"/>
    <mergeCell ref="K7:L7"/>
    <mergeCell ref="B5:B6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984760C7-ECCF-4FAA-9A64-39D0C6E41E70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6F3E0-CD27-4825-8F73-508B2195E3BA}">
  <sheetPr>
    <tabColor indexed="51"/>
    <pageSetUpPr fitToPage="1"/>
  </sheetPr>
  <dimension ref="A1:AK159"/>
  <sheetViews>
    <sheetView zoomScaleNormal="100" zoomScaleSheetLayoutView="100" workbookViewId="0">
      <selection activeCell="L11" sqref="L11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MATCH(N2,[30]Лист1!A1:A90,0)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>
        <v>1</v>
      </c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1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>
        <v>1</v>
      </c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I7:J7"/>
    <mergeCell ref="K6:L6"/>
    <mergeCell ref="K7:L7"/>
    <mergeCell ref="B5:B6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44C2FF2A-D156-4280-8D1E-E9066FFCFA51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58A22-4E5A-4ED2-90F7-AB1194B37650}">
  <sheetPr>
    <tabColor indexed="51"/>
    <pageSetUpPr fitToPage="1"/>
  </sheetPr>
  <dimension ref="A1:AK159"/>
  <sheetViews>
    <sheetView topLeftCell="A4" zoomScaleNormal="100" zoomScaleSheetLayoutView="100" workbookViewId="0">
      <selection activeCell="L9" sqref="L9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/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 t="e">
        <f>MATCH(N2,[31]Лист1!A1:A90,0)</f>
        <v>#N/A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88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 t="e">
        <f t="shared" ref="C9:D12" ca="1" si="0">E9+G9+I9+K9+M9</f>
        <v>#N/A</v>
      </c>
      <c r="D9" s="12">
        <f t="shared" si="0"/>
        <v>1</v>
      </c>
      <c r="E9" s="12" t="e">
        <f ca="1">INDIRECT((ADDRESS(O3,P3,,,O4)))</f>
        <v>#N/A</v>
      </c>
      <c r="F9" s="39"/>
      <c r="G9" s="12" t="e">
        <f ca="1">INDIRECT((ADDRESS(O3,P3+3,,,O4)))</f>
        <v>#N/A</v>
      </c>
      <c r="H9" s="39"/>
      <c r="I9" s="12" t="e">
        <f ca="1">INDIRECT((ADDRESS(O3,P3+6,,,O4)))</f>
        <v>#N/A</v>
      </c>
      <c r="J9" s="39"/>
      <c r="K9" s="12" t="e">
        <f ca="1">INDIRECT((ADDRESS(O3,P3+9,,,O4)))</f>
        <v>#N/A</v>
      </c>
      <c r="L9" s="39">
        <v>1</v>
      </c>
      <c r="M9" s="12" t="e">
        <f ca="1">INDIRECT((ADDRESS(O3,P3+12,,,O4)))</f>
        <v>#N/A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 t="e">
        <f t="shared" ca="1" si="0"/>
        <v>#N/A</v>
      </c>
      <c r="D10" s="12">
        <f t="shared" si="0"/>
        <v>0</v>
      </c>
      <c r="E10" s="15" t="e">
        <f ca="1">INDIRECT((ADDRESS(O3,P3+1,,,O4)))</f>
        <v>#N/A</v>
      </c>
      <c r="F10" s="41"/>
      <c r="G10" s="15" t="e">
        <f ca="1">INDIRECT((ADDRESS(O3,P3+4,,,O4)))</f>
        <v>#N/A</v>
      </c>
      <c r="H10" s="41"/>
      <c r="I10" s="15" t="e">
        <f ca="1">INDIRECT((ADDRESS(O3,P3+7,,,O4)))</f>
        <v>#N/A</v>
      </c>
      <c r="J10" s="39"/>
      <c r="K10" s="12" t="e">
        <f ca="1">INDIRECT((ADDRESS(O3,P3+10,,,O4)))</f>
        <v>#N/A</v>
      </c>
      <c r="L10" s="39"/>
      <c r="M10" s="12" t="e">
        <f ca="1">INDIRECT((ADDRESS(O3,P3+13,,,O4)))</f>
        <v>#N/A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 t="e">
        <f t="shared" ca="1" si="0"/>
        <v>#N/A</v>
      </c>
      <c r="D11" s="12">
        <f t="shared" si="0"/>
        <v>0</v>
      </c>
      <c r="E11" s="12" t="e">
        <f ca="1">INDIRECT((ADDRESS(O3,P3+3,,,O4)))</f>
        <v>#N/A</v>
      </c>
      <c r="F11" s="39"/>
      <c r="G11" s="12" t="e">
        <f ca="1">INDIRECT((ADDRESS(O3,P3+5,,,O4)))</f>
        <v>#N/A</v>
      </c>
      <c r="H11" s="39"/>
      <c r="I11" s="12" t="e">
        <f ca="1">INDIRECT((ADDRESS(O3,P3+8,,,O4)))</f>
        <v>#N/A</v>
      </c>
      <c r="J11" s="39"/>
      <c r="K11" s="12" t="e">
        <f ca="1">INDIRECT((ADDRESS(O3,P3+11,,,O4)))</f>
        <v>#N/A</v>
      </c>
      <c r="L11" s="39"/>
      <c r="M11" s="12" t="e">
        <f ca="1">INDIRECT((ADDRESS(O3,P3+14,,,O4)))</f>
        <v>#N/A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I7:J7"/>
    <mergeCell ref="K6:L6"/>
    <mergeCell ref="K7:L7"/>
    <mergeCell ref="B5:B6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31FEC3B4-BB3C-49D8-9009-164CB2D8F610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AB887-DDCD-43C8-A77E-9CA869F2B449}">
  <sheetPr>
    <tabColor indexed="51"/>
    <pageSetUpPr fitToPage="1"/>
  </sheetPr>
  <dimension ref="A1:AK159"/>
  <sheetViews>
    <sheetView zoomScaleNormal="100" zoomScaleSheetLayoutView="100" workbookViewId="0">
      <selection activeCell="L9" sqref="L9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/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 t="e">
        <f>MATCH(N2,[32]Лист1!A1:A90,0)</f>
        <v>#N/A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8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 t="e">
        <f t="shared" ref="C9:D12" ca="1" si="0">E9+G9+I9+K9+M9</f>
        <v>#N/A</v>
      </c>
      <c r="D9" s="12">
        <f t="shared" si="0"/>
        <v>1</v>
      </c>
      <c r="E9" s="12" t="e">
        <f ca="1">INDIRECT((ADDRESS(O3,P3,,,O4)))</f>
        <v>#N/A</v>
      </c>
      <c r="F9" s="39"/>
      <c r="G9" s="12" t="e">
        <f ca="1">INDIRECT((ADDRESS(O3,P3+3,,,O4)))</f>
        <v>#N/A</v>
      </c>
      <c r="H9" s="39"/>
      <c r="I9" s="12" t="e">
        <f ca="1">INDIRECT((ADDRESS(O3,P3+6,,,O4)))</f>
        <v>#N/A</v>
      </c>
      <c r="J9" s="39"/>
      <c r="K9" s="12" t="e">
        <f ca="1">INDIRECT((ADDRESS(O3,P3+9,,,O4)))</f>
        <v>#N/A</v>
      </c>
      <c r="L9" s="39">
        <v>1</v>
      </c>
      <c r="M9" s="12" t="e">
        <f ca="1">INDIRECT((ADDRESS(O3,P3+12,,,O4)))</f>
        <v>#N/A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 t="e">
        <f t="shared" ca="1" si="0"/>
        <v>#N/A</v>
      </c>
      <c r="D10" s="12">
        <f t="shared" si="0"/>
        <v>0</v>
      </c>
      <c r="E10" s="15" t="e">
        <f ca="1">INDIRECT((ADDRESS(O3,P3+1,,,O4)))</f>
        <v>#N/A</v>
      </c>
      <c r="F10" s="41"/>
      <c r="G10" s="15" t="e">
        <f ca="1">INDIRECT((ADDRESS(O3,P3+4,,,O4)))</f>
        <v>#N/A</v>
      </c>
      <c r="H10" s="41"/>
      <c r="I10" s="15" t="e">
        <f ca="1">INDIRECT((ADDRESS(O3,P3+7,,,O4)))</f>
        <v>#N/A</v>
      </c>
      <c r="J10" s="39"/>
      <c r="K10" s="12" t="e">
        <f ca="1">INDIRECT((ADDRESS(O3,P3+10,,,O4)))</f>
        <v>#N/A</v>
      </c>
      <c r="L10" s="39"/>
      <c r="M10" s="12" t="e">
        <f ca="1">INDIRECT((ADDRESS(O3,P3+13,,,O4)))</f>
        <v>#N/A</v>
      </c>
      <c r="N10" s="39">
        <v>0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 t="e">
        <f t="shared" ca="1" si="0"/>
        <v>#N/A</v>
      </c>
      <c r="D11" s="12">
        <f t="shared" si="0"/>
        <v>0</v>
      </c>
      <c r="E11" s="12" t="e">
        <f ca="1">INDIRECT((ADDRESS(O3,P3+3,,,O4)))</f>
        <v>#N/A</v>
      </c>
      <c r="F11" s="39"/>
      <c r="G11" s="12" t="e">
        <f ca="1">INDIRECT((ADDRESS(O3,P3+5,,,O4)))</f>
        <v>#N/A</v>
      </c>
      <c r="H11" s="39"/>
      <c r="I11" s="12" t="e">
        <f ca="1">INDIRECT((ADDRESS(O3,P3+8,,,O4)))</f>
        <v>#N/A</v>
      </c>
      <c r="J11" s="39"/>
      <c r="K11" s="12" t="e">
        <f ca="1">INDIRECT((ADDRESS(O3,P3+11,,,O4)))</f>
        <v>#N/A</v>
      </c>
      <c r="L11" s="39"/>
      <c r="M11" s="12" t="e">
        <f ca="1">INDIRECT((ADDRESS(O3,P3+14,,,O4)))</f>
        <v>#N/A</v>
      </c>
      <c r="N11" s="39">
        <v>0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I7:J7"/>
    <mergeCell ref="K6:L6"/>
    <mergeCell ref="K7:L7"/>
    <mergeCell ref="B5:B6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176F20B9-F22D-41DD-9ABE-46256AE79345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B47D9-4827-4159-A917-D468E98F9772}">
  <sheetPr>
    <tabColor indexed="51"/>
    <pageSetUpPr fitToPage="1"/>
  </sheetPr>
  <dimension ref="A1:AK159"/>
  <sheetViews>
    <sheetView zoomScaleNormal="100" zoomScaleSheetLayoutView="100" workbookViewId="0">
      <selection activeCell="L9" sqref="L9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/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 t="e">
        <f>MATCH(N2,[33]Лист1!A1:A90,0)</f>
        <v>#N/A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88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 t="e">
        <f t="shared" ref="C9:D12" ca="1" si="0">E9+G9+I9+K9+M9</f>
        <v>#N/A</v>
      </c>
      <c r="D9" s="12">
        <f t="shared" si="0"/>
        <v>1</v>
      </c>
      <c r="E9" s="12" t="e">
        <f ca="1">INDIRECT((ADDRESS(O3,P3,,,O4)))</f>
        <v>#N/A</v>
      </c>
      <c r="F9" s="39"/>
      <c r="G9" s="12" t="e">
        <f ca="1">INDIRECT((ADDRESS(O3,P3+3,,,O4)))</f>
        <v>#N/A</v>
      </c>
      <c r="H9" s="39"/>
      <c r="I9" s="12" t="e">
        <f ca="1">INDIRECT((ADDRESS(O3,P3+6,,,O4)))</f>
        <v>#N/A</v>
      </c>
      <c r="J9" s="39"/>
      <c r="K9" s="12" t="e">
        <f ca="1">INDIRECT((ADDRESS(O3,P3+9,,,O4)))</f>
        <v>#N/A</v>
      </c>
      <c r="L9" s="39">
        <v>1</v>
      </c>
      <c r="M9" s="12" t="e">
        <f ca="1">INDIRECT((ADDRESS(O3,P3+12,,,O4)))</f>
        <v>#N/A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 t="e">
        <f t="shared" ca="1" si="0"/>
        <v>#N/A</v>
      </c>
      <c r="D10" s="12">
        <f t="shared" si="0"/>
        <v>0</v>
      </c>
      <c r="E10" s="15" t="e">
        <f ca="1">INDIRECT((ADDRESS(O3,P3+1,,,O4)))</f>
        <v>#N/A</v>
      </c>
      <c r="F10" s="41"/>
      <c r="G10" s="15" t="e">
        <f ca="1">INDIRECT((ADDRESS(O3,P3+4,,,O4)))</f>
        <v>#N/A</v>
      </c>
      <c r="H10" s="41"/>
      <c r="I10" s="15" t="e">
        <f ca="1">INDIRECT((ADDRESS(O3,P3+7,,,O4)))</f>
        <v>#N/A</v>
      </c>
      <c r="J10" s="39"/>
      <c r="K10" s="12" t="e">
        <f ca="1">INDIRECT((ADDRESS(O3,P3+10,,,O4)))</f>
        <v>#N/A</v>
      </c>
      <c r="L10" s="39"/>
      <c r="M10" s="12" t="e">
        <f ca="1">INDIRECT((ADDRESS(O3,P3+13,,,O4)))</f>
        <v>#N/A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 t="e">
        <f t="shared" ca="1" si="0"/>
        <v>#N/A</v>
      </c>
      <c r="D11" s="12">
        <f t="shared" si="0"/>
        <v>0</v>
      </c>
      <c r="E11" s="12" t="e">
        <f ca="1">INDIRECT((ADDRESS(O3,P3+3,,,O4)))</f>
        <v>#N/A</v>
      </c>
      <c r="F11" s="39"/>
      <c r="G11" s="12" t="e">
        <f ca="1">INDIRECT((ADDRESS(O3,P3+5,,,O4)))</f>
        <v>#N/A</v>
      </c>
      <c r="H11" s="39"/>
      <c r="I11" s="12" t="e">
        <f ca="1">INDIRECT((ADDRESS(O3,P3+8,,,O4)))</f>
        <v>#N/A</v>
      </c>
      <c r="J11" s="39"/>
      <c r="K11" s="12" t="e">
        <f ca="1">INDIRECT((ADDRESS(O3,P3+11,,,O4)))</f>
        <v>#N/A</v>
      </c>
      <c r="L11" s="39"/>
      <c r="M11" s="12" t="e">
        <f ca="1">INDIRECT((ADDRESS(O3,P3+14,,,O4)))</f>
        <v>#N/A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  <mergeCell ref="I7:J7"/>
    <mergeCell ref="K6:L6"/>
    <mergeCell ref="K7:L7"/>
    <mergeCell ref="B5:B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BE714FFF-CF2F-46A8-88AE-C1554EA9216A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59D4B-C10A-4A5D-AA4D-54E8E791FA1F}">
  <sheetPr>
    <tabColor indexed="51"/>
    <pageSetUpPr fitToPage="1"/>
  </sheetPr>
  <dimension ref="A1:AK159"/>
  <sheetViews>
    <sheetView zoomScaleNormal="100" zoomScaleSheetLayoutView="100" workbookViewId="0">
      <selection activeCell="L12" sqref="L12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/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65" t="e">
        <f>MATCH(N2,[34]Лист1!A1:A90,0)</f>
        <v>#N/A</v>
      </c>
      <c r="P3" s="64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4" t="s">
        <v>2</v>
      </c>
      <c r="P4" s="6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63">
        <v>1</v>
      </c>
      <c r="B7" s="91">
        <v>2</v>
      </c>
      <c r="C7" s="152">
        <v>3</v>
      </c>
      <c r="D7" s="153"/>
      <c r="E7" s="150">
        <v>4</v>
      </c>
      <c r="F7" s="151"/>
      <c r="G7" s="150">
        <v>5</v>
      </c>
      <c r="H7" s="151"/>
      <c r="I7" s="150">
        <v>6</v>
      </c>
      <c r="J7" s="151"/>
      <c r="K7" s="150">
        <v>7</v>
      </c>
      <c r="L7" s="151"/>
      <c r="M7" s="152">
        <v>8</v>
      </c>
      <c r="N7" s="15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 t="e">
        <f t="shared" ref="C9:D12" ca="1" si="0">E9+G9+I9+K9+M9</f>
        <v>#N/A</v>
      </c>
      <c r="D9" s="12">
        <f t="shared" si="0"/>
        <v>1</v>
      </c>
      <c r="E9" s="12" t="e">
        <f ca="1">INDIRECT((ADDRESS(O3,P3,,,O4)))</f>
        <v>#N/A</v>
      </c>
      <c r="F9" s="39"/>
      <c r="G9" s="12" t="e">
        <f ca="1">INDIRECT((ADDRESS(O3,P3+3,,,O4)))</f>
        <v>#N/A</v>
      </c>
      <c r="H9" s="39"/>
      <c r="I9" s="12" t="e">
        <f ca="1">INDIRECT((ADDRESS(O3,P3+6,,,O4)))</f>
        <v>#N/A</v>
      </c>
      <c r="J9" s="39"/>
      <c r="K9" s="12" t="e">
        <f ca="1">INDIRECT((ADDRESS(O3,P3+9,,,O4)))</f>
        <v>#N/A</v>
      </c>
      <c r="L9" s="39">
        <v>1</v>
      </c>
      <c r="M9" s="12" t="e">
        <f ca="1">INDIRECT((ADDRESS(O3,P3+12,,,O4)))</f>
        <v>#N/A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 t="e">
        <f t="shared" ca="1" si="0"/>
        <v>#N/A</v>
      </c>
      <c r="D10" s="12">
        <f t="shared" si="0"/>
        <v>0</v>
      </c>
      <c r="E10" s="15" t="e">
        <f ca="1">INDIRECT((ADDRESS(O3,P3+1,,,O4)))</f>
        <v>#N/A</v>
      </c>
      <c r="F10" s="41"/>
      <c r="G10" s="15" t="e">
        <f ca="1">INDIRECT((ADDRESS(O3,P3+4,,,O4)))</f>
        <v>#N/A</v>
      </c>
      <c r="H10" s="41"/>
      <c r="I10" s="15" t="e">
        <f ca="1">INDIRECT((ADDRESS(O3,P3+7,,,O4)))</f>
        <v>#N/A</v>
      </c>
      <c r="J10" s="39"/>
      <c r="K10" s="12" t="e">
        <f ca="1">INDIRECT((ADDRESS(O3,P3+10,,,O4)))</f>
        <v>#N/A</v>
      </c>
      <c r="L10" s="39"/>
      <c r="M10" s="12" t="e">
        <f ca="1">INDIRECT((ADDRESS(O3,P3+13,,,O4)))</f>
        <v>#N/A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 t="e">
        <f t="shared" ca="1" si="0"/>
        <v>#N/A</v>
      </c>
      <c r="D11" s="12">
        <f t="shared" si="0"/>
        <v>0</v>
      </c>
      <c r="E11" s="12" t="e">
        <f ca="1">INDIRECT((ADDRESS(O3,P3+3,,,O4)))</f>
        <v>#N/A</v>
      </c>
      <c r="F11" s="39"/>
      <c r="G11" s="12" t="e">
        <f ca="1">INDIRECT((ADDRESS(O3,P3+5,,,O4)))</f>
        <v>#N/A</v>
      </c>
      <c r="H11" s="39"/>
      <c r="I11" s="12" t="e">
        <f ca="1">INDIRECT((ADDRESS(O3,P3+8,,,O4)))</f>
        <v>#N/A</v>
      </c>
      <c r="J11" s="39"/>
      <c r="K11" s="12" t="e">
        <f ca="1">INDIRECT((ADDRESS(O3,P3+11,,,O4)))</f>
        <v>#N/A</v>
      </c>
      <c r="L11" s="39"/>
      <c r="M11" s="12" t="e">
        <f ca="1">INDIRECT((ADDRESS(O3,P3+14,,,O4)))</f>
        <v>#N/A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G7:H7"/>
    <mergeCell ref="I6:J6"/>
    <mergeCell ref="I7:J7"/>
    <mergeCell ref="K6:L6"/>
    <mergeCell ref="K7:L7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B5:B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8BF8E12F-3821-43B3-B01F-8B7DEC2FA2D9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92471-04DB-477E-9561-3E730C758117}">
  <sheetPr>
    <tabColor indexed="51"/>
    <pageSetUpPr fitToPage="1"/>
  </sheetPr>
  <dimension ref="A1:AK159"/>
  <sheetViews>
    <sheetView zoomScaleNormal="100" zoomScaleSheetLayoutView="100" workbookViewId="0">
      <selection activeCell="L9" sqref="L9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MATCH(N2,[35]Лист1!A1:A90,0)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89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>
        <v>1</v>
      </c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B5:B6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  <mergeCell ref="I7:J7"/>
    <mergeCell ref="K6:L6"/>
    <mergeCell ref="K7:L7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F8BF2FD6-B3C3-4D96-B8E9-BA85F07AC943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EF7D0-F88E-4F2A-994D-C913F72055FC}">
  <sheetPr>
    <tabColor indexed="51"/>
    <pageSetUpPr fitToPage="1"/>
  </sheetPr>
  <dimension ref="A1:AK159"/>
  <sheetViews>
    <sheetView zoomScale="95" zoomScaleNormal="95" zoomScaleSheetLayoutView="100" workbookViewId="0">
      <selection activeCell="N2" sqref="N2"/>
    </sheetView>
  </sheetViews>
  <sheetFormatPr defaultRowHeight="12.75"/>
  <cols>
    <col min="1" max="1" width="31" style="42" customWidth="1"/>
    <col min="2" max="4" width="8.5703125" style="42" customWidth="1"/>
    <col min="5" max="8" width="10.42578125" style="42" customWidth="1"/>
    <col min="9" max="12" width="8.28515625" style="42" customWidth="1"/>
    <col min="13" max="13" width="13.85546875" style="42" customWidth="1"/>
    <col min="14" max="14" width="15" style="42" customWidth="1"/>
    <col min="15" max="28" width="5.7109375" style="42" customWidth="1"/>
    <col min="29" max="29" width="5.85546875" style="42" customWidth="1"/>
    <col min="30" max="33" width="5.7109375" style="42" customWidth="1"/>
    <col min="34" max="16384" width="9.140625" style="42"/>
  </cols>
  <sheetData>
    <row r="1" spans="1:37" ht="30.75" customHeight="1" thickBot="1">
      <c r="A1" s="143" t="s">
        <v>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</row>
    <row r="2" spans="1:37" ht="41.25" customHeight="1" thickBot="1">
      <c r="A2" s="144" t="s">
        <v>1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61">
        <v>63</v>
      </c>
      <c r="O2" s="60"/>
      <c r="P2" s="60"/>
      <c r="Q2" s="59"/>
      <c r="R2" s="59"/>
      <c r="S2" s="59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</row>
    <row r="3" spans="1:37" ht="18.75" customHeight="1" thickBot="1">
      <c r="A3" s="145"/>
      <c r="B3" s="145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58">
        <f>MATCH(N2,[36]Лист1!A1:A90,0)</f>
        <v>68</v>
      </c>
      <c r="P3" s="57">
        <v>3</v>
      </c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</row>
    <row r="4" spans="1:37" ht="13.5" thickBot="1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57" t="s">
        <v>2</v>
      </c>
      <c r="P4" s="57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</row>
    <row r="5" spans="1:37" ht="31.5" customHeight="1" thickBot="1">
      <c r="A5" s="146" t="s">
        <v>3</v>
      </c>
      <c r="B5" s="147" t="s">
        <v>4</v>
      </c>
      <c r="C5" s="148" t="s">
        <v>5</v>
      </c>
      <c r="D5" s="148"/>
      <c r="E5" s="149" t="s">
        <v>6</v>
      </c>
      <c r="F5" s="149"/>
      <c r="G5" s="149"/>
      <c r="H5" s="149"/>
      <c r="I5" s="149"/>
      <c r="J5" s="149"/>
      <c r="K5" s="149"/>
      <c r="L5" s="149"/>
      <c r="M5" s="149"/>
      <c r="N5" s="149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</row>
    <row r="6" spans="1:37" ht="84.75" customHeight="1">
      <c r="A6" s="146"/>
      <c r="B6" s="147"/>
      <c r="C6" s="148"/>
      <c r="D6" s="148"/>
      <c r="E6" s="140" t="s">
        <v>7</v>
      </c>
      <c r="F6" s="140"/>
      <c r="G6" s="140" t="s">
        <v>8</v>
      </c>
      <c r="H6" s="140"/>
      <c r="I6" s="140" t="s">
        <v>9</v>
      </c>
      <c r="J6" s="140"/>
      <c r="K6" s="140" t="s">
        <v>10</v>
      </c>
      <c r="L6" s="140"/>
      <c r="M6" s="141" t="s">
        <v>11</v>
      </c>
      <c r="N6" s="141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</row>
    <row r="7" spans="1:37">
      <c r="A7" s="56">
        <v>1</v>
      </c>
      <c r="B7" s="90">
        <v>2</v>
      </c>
      <c r="C7" s="142">
        <v>3</v>
      </c>
      <c r="D7" s="142"/>
      <c r="E7" s="142">
        <v>4</v>
      </c>
      <c r="F7" s="142"/>
      <c r="G7" s="142">
        <v>5</v>
      </c>
      <c r="H7" s="142"/>
      <c r="I7" s="142">
        <v>6</v>
      </c>
      <c r="J7" s="142"/>
      <c r="K7" s="142">
        <v>7</v>
      </c>
      <c r="L7" s="142"/>
      <c r="M7" s="142">
        <v>8</v>
      </c>
      <c r="N7" s="142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</row>
    <row r="8" spans="1:37" ht="18.75" customHeight="1">
      <c r="A8" s="138" t="s">
        <v>5</v>
      </c>
      <c r="B8" s="139" t="s">
        <v>12</v>
      </c>
      <c r="C8" s="55" t="s">
        <v>13</v>
      </c>
      <c r="D8" s="53" t="s">
        <v>14</v>
      </c>
      <c r="E8" s="54" t="s">
        <v>13</v>
      </c>
      <c r="F8" s="54" t="s">
        <v>14</v>
      </c>
      <c r="G8" s="54" t="s">
        <v>13</v>
      </c>
      <c r="H8" s="54" t="s">
        <v>14</v>
      </c>
      <c r="I8" s="54" t="s">
        <v>13</v>
      </c>
      <c r="J8" s="54" t="s">
        <v>14</v>
      </c>
      <c r="K8" s="54" t="s">
        <v>13</v>
      </c>
      <c r="L8" s="54" t="s">
        <v>14</v>
      </c>
      <c r="M8" s="53" t="s">
        <v>13</v>
      </c>
      <c r="N8" s="53" t="s">
        <v>14</v>
      </c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</row>
    <row r="9" spans="1:37" ht="21.75" customHeight="1">
      <c r="A9" s="138"/>
      <c r="B9" s="139"/>
      <c r="C9" s="47">
        <f t="shared" ref="C9:D12" ca="1" si="0">E9+G9+I9+K9+M9</f>
        <v>45</v>
      </c>
      <c r="D9" s="47">
        <f t="shared" si="0"/>
        <v>1</v>
      </c>
      <c r="E9" s="47">
        <f ca="1">INDIRECT((ADDRESS(O3,P3,,,O4)))</f>
        <v>7</v>
      </c>
      <c r="F9" s="45">
        <v>0</v>
      </c>
      <c r="G9" s="47">
        <f ca="1">INDIRECT((ADDRESS(O3,P3+3,,,O4)))</f>
        <v>0</v>
      </c>
      <c r="H9" s="45">
        <v>0</v>
      </c>
      <c r="I9" s="47">
        <f ca="1">INDIRECT((ADDRESS(O3,P3+6,,,O4)))</f>
        <v>0</v>
      </c>
      <c r="J9" s="45">
        <v>0</v>
      </c>
      <c r="K9" s="47">
        <f ca="1">INDIRECT((ADDRESS(O3,P3+9,,,O4)))</f>
        <v>31</v>
      </c>
      <c r="L9" s="45">
        <v>1</v>
      </c>
      <c r="M9" s="47">
        <f ca="1">INDIRECT((ADDRESS(O3,P3+12,,,O4)))</f>
        <v>7</v>
      </c>
      <c r="N9" s="45">
        <v>0</v>
      </c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</row>
    <row r="10" spans="1:37" ht="21" customHeight="1">
      <c r="A10" s="52" t="s">
        <v>15</v>
      </c>
      <c r="B10" s="48" t="s">
        <v>16</v>
      </c>
      <c r="C10" s="50">
        <f t="shared" ca="1" si="0"/>
        <v>0</v>
      </c>
      <c r="D10" s="47">
        <f t="shared" si="0"/>
        <v>0</v>
      </c>
      <c r="E10" s="50">
        <f ca="1">INDIRECT((ADDRESS(O3,P3+1,,,O4)))</f>
        <v>0</v>
      </c>
      <c r="F10" s="51">
        <v>0</v>
      </c>
      <c r="G10" s="50">
        <f ca="1">INDIRECT((ADDRESS(O3,P3+4,,,O4)))</f>
        <v>0</v>
      </c>
      <c r="H10" s="51">
        <v>0</v>
      </c>
      <c r="I10" s="50">
        <f ca="1">INDIRECT((ADDRESS(O3,P3+7,,,O4)))</f>
        <v>0</v>
      </c>
      <c r="J10" s="45">
        <v>0</v>
      </c>
      <c r="K10" s="47">
        <f ca="1">INDIRECT((ADDRESS(O3,P3+10,,,O4)))</f>
        <v>0</v>
      </c>
      <c r="L10" s="45">
        <v>0</v>
      </c>
      <c r="M10" s="47">
        <f ca="1">INDIRECT((ADDRESS(O3,P3+13,,,O4)))</f>
        <v>0</v>
      </c>
      <c r="N10" s="45">
        <v>0</v>
      </c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</row>
    <row r="11" spans="1:37" ht="45.75" customHeight="1">
      <c r="A11" s="49" t="s">
        <v>17</v>
      </c>
      <c r="B11" s="48" t="s">
        <v>18</v>
      </c>
      <c r="C11" s="47">
        <f t="shared" ca="1" si="0"/>
        <v>11</v>
      </c>
      <c r="D11" s="47">
        <f t="shared" si="0"/>
        <v>0</v>
      </c>
      <c r="E11" s="47">
        <f ca="1">INDIRECT((ADDRESS(O3,P3+3,,,O4)))</f>
        <v>0</v>
      </c>
      <c r="F11" s="45">
        <v>0</v>
      </c>
      <c r="G11" s="47">
        <f ca="1">INDIRECT((ADDRESS(O3,P3+5,,,O4)))</f>
        <v>0</v>
      </c>
      <c r="H11" s="45">
        <v>0</v>
      </c>
      <c r="I11" s="47">
        <f ca="1">INDIRECT((ADDRESS(O3,P3+8,,,O4)))</f>
        <v>0</v>
      </c>
      <c r="J11" s="45">
        <v>0</v>
      </c>
      <c r="K11" s="47">
        <f ca="1">INDIRECT((ADDRESS(O3,P3+11,,,O4)))</f>
        <v>9</v>
      </c>
      <c r="L11" s="45">
        <v>0</v>
      </c>
      <c r="M11" s="47">
        <f ca="1">INDIRECT((ADDRESS(O3,P3+14,,,O4)))</f>
        <v>2</v>
      </c>
      <c r="N11" s="45">
        <v>0</v>
      </c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</row>
    <row r="12" spans="1:37" ht="51">
      <c r="A12" s="49" t="s">
        <v>19</v>
      </c>
      <c r="B12" s="48" t="s">
        <v>20</v>
      </c>
      <c r="C12" s="47">
        <f t="shared" si="0"/>
        <v>0</v>
      </c>
      <c r="D12" s="47">
        <f t="shared" si="0"/>
        <v>0</v>
      </c>
      <c r="E12" s="46">
        <v>0</v>
      </c>
      <c r="F12" s="45">
        <v>0</v>
      </c>
      <c r="G12" s="46">
        <v>0</v>
      </c>
      <c r="H12" s="45">
        <v>0</v>
      </c>
      <c r="I12" s="46">
        <v>0</v>
      </c>
      <c r="J12" s="45">
        <v>0</v>
      </c>
      <c r="K12" s="46">
        <v>0</v>
      </c>
      <c r="L12" s="45">
        <v>0</v>
      </c>
      <c r="M12" s="46">
        <v>0</v>
      </c>
      <c r="N12" s="45">
        <v>0</v>
      </c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</row>
    <row r="13" spans="1:37">
      <c r="A13" s="44"/>
      <c r="B13" s="44"/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</row>
    <row r="14" spans="1:37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</row>
    <row r="15" spans="1:37">
      <c r="A15" s="44"/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</row>
    <row r="16" spans="1:37">
      <c r="A16" s="44"/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</row>
    <row r="17" spans="1:37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</row>
    <row r="18" spans="1:37">
      <c r="A18" s="44"/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</row>
    <row r="19" spans="1:37">
      <c r="A19" s="44"/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</row>
    <row r="20" spans="1:37">
      <c r="A20" s="44"/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</row>
    <row r="21" spans="1:37">
      <c r="A21" s="44"/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</row>
    <row r="22" spans="1:37">
      <c r="A22" s="44"/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</row>
    <row r="23" spans="1:37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</row>
    <row r="24" spans="1:37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</row>
    <row r="25" spans="1:37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</row>
    <row r="26" spans="1:37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</row>
    <row r="27" spans="1:37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</row>
    <row r="28" spans="1:37">
      <c r="A28" s="44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</row>
    <row r="29" spans="1:37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</row>
    <row r="30" spans="1:37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</row>
    <row r="31" spans="1:37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</row>
    <row r="32" spans="1:37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</row>
    <row r="33" spans="1:37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</row>
    <row r="34" spans="1:37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</row>
    <row r="35" spans="1:37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</row>
    <row r="36" spans="1:37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</row>
    <row r="37" spans="1:37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</row>
    <row r="38" spans="1:37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</row>
    <row r="39" spans="1:37">
      <c r="A39" s="4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</row>
    <row r="40" spans="1:37">
      <c r="A40" s="44"/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</row>
    <row r="41" spans="1:37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</row>
    <row r="42" spans="1:37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</row>
    <row r="43" spans="1:37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</row>
    <row r="44" spans="1:37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</row>
    <row r="45" spans="1:37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</row>
    <row r="46" spans="1:37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</row>
    <row r="47" spans="1:37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</row>
    <row r="48" spans="1:37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</row>
    <row r="49" spans="1:37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</row>
    <row r="50" spans="1:37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</row>
    <row r="51" spans="1:37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</row>
    <row r="52" spans="1:37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</row>
    <row r="53" spans="1:37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</row>
    <row r="54" spans="1:37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</row>
    <row r="55" spans="1:37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</row>
    <row r="56" spans="1:37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</row>
    <row r="57" spans="1:37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</row>
    <row r="58" spans="1:37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</row>
    <row r="59" spans="1:37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</row>
    <row r="60" spans="1:37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</row>
    <row r="61" spans="1:37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</row>
    <row r="62" spans="1:37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</row>
    <row r="63" spans="1:37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</row>
    <row r="64" spans="1:37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</row>
    <row r="65" spans="1:31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</row>
    <row r="66" spans="1:31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</row>
    <row r="67" spans="1:31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</row>
    <row r="68" spans="1:31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</row>
    <row r="69" spans="1:31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</row>
    <row r="70" spans="1:3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</row>
    <row r="71" spans="1:31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</row>
    <row r="72" spans="1:31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</row>
    <row r="73" spans="1:31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</row>
    <row r="74" spans="1:31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</row>
    <row r="75" spans="1:31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</row>
    <row r="76" spans="1:31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</row>
    <row r="77" spans="1:3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</row>
    <row r="78" spans="1:31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</row>
    <row r="79" spans="1:3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</row>
    <row r="80" spans="1:31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</row>
    <row r="81" spans="1:31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</row>
    <row r="82" spans="1:31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</row>
    <row r="83" spans="1:31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</row>
    <row r="84" spans="1:3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</row>
    <row r="85" spans="1:31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</row>
    <row r="86" spans="1:31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</row>
    <row r="87" spans="1:3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</row>
    <row r="88" spans="1:31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</row>
    <row r="89" spans="1:3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</row>
    <row r="90" spans="1:31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</row>
    <row r="91" spans="1:31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</row>
    <row r="92" spans="1:31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</row>
    <row r="93" spans="1:31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</row>
    <row r="94" spans="1:31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</row>
    <row r="95" spans="1:31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</row>
    <row r="96" spans="1:31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</row>
    <row r="97" spans="1:31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</row>
    <row r="98" spans="1:31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</row>
    <row r="99" spans="1:31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</row>
    <row r="100" spans="1:3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</row>
    <row r="101" spans="1:31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</row>
    <row r="102" spans="1:31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</row>
    <row r="103" spans="1:31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</row>
    <row r="104" spans="1:31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</row>
    <row r="105" spans="1:31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</row>
    <row r="106" spans="1:31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</row>
    <row r="107" spans="1:31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</row>
    <row r="108" spans="1:3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</row>
    <row r="109" spans="1:31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</row>
    <row r="110" spans="1:31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</row>
    <row r="111" spans="1:31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</row>
    <row r="112" spans="1:31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</row>
    <row r="113" spans="1:31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</row>
    <row r="114" spans="1:31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</row>
    <row r="115" spans="1:31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</row>
    <row r="116" spans="1:31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</row>
    <row r="117" spans="1:31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</row>
    <row r="118" spans="1:31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</row>
    <row r="119" spans="1:31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</row>
    <row r="120" spans="1:31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</row>
    <row r="121" spans="1:31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</row>
    <row r="122" spans="1:31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</row>
    <row r="123" spans="1:31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</row>
    <row r="124" spans="1:31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</row>
    <row r="125" spans="1:31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</row>
    <row r="126" spans="1:31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</row>
    <row r="127" spans="1:31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</row>
    <row r="128" spans="1:31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</row>
    <row r="129" spans="1:31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</row>
    <row r="130" spans="1:31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</row>
    <row r="131" spans="1:31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</row>
    <row r="132" spans="1:31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</row>
    <row r="133" spans="1:31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</row>
    <row r="134" spans="1:31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</row>
    <row r="135" spans="1:31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</row>
    <row r="136" spans="1:31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</row>
    <row r="137" spans="1:31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</row>
    <row r="138" spans="1:31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</row>
    <row r="139" spans="1:31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</row>
    <row r="140" spans="1:31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</row>
    <row r="141" spans="1:31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</row>
    <row r="142" spans="1:31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</row>
    <row r="143" spans="1:31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</row>
    <row r="144" spans="1:31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</row>
    <row r="145" spans="1:31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</row>
    <row r="146" spans="1:31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</row>
    <row r="147" spans="1:31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</row>
    <row r="148" spans="1:31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</row>
    <row r="149" spans="1:31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</row>
    <row r="150" spans="1:31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</row>
    <row r="151" spans="1:31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</row>
    <row r="152" spans="1:31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</row>
    <row r="153" spans="1:31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</row>
    <row r="154" spans="1:31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</row>
    <row r="155" spans="1:31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</row>
    <row r="156" spans="1:31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</row>
    <row r="157" spans="1:31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</row>
    <row r="158" spans="1:31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</row>
    <row r="159" spans="1:31"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</row>
  </sheetData>
  <sheetProtection password="CCD1" sheet="1" objects="1" scenarios="1" formatCells="0" formatColumns="0" formatRows="0" insertColumns="0" insertRows="0" insertHyperlinks="0" deleteColumns="0" deleteRows="0" selectLockedCells="1" sort="0" autoFilter="0" pivotTables="0"/>
  <mergeCells count="20">
    <mergeCell ref="A1:N1"/>
    <mergeCell ref="A2:M2"/>
    <mergeCell ref="A3:N4"/>
    <mergeCell ref="A5:A6"/>
    <mergeCell ref="B5:B6"/>
    <mergeCell ref="C5:D6"/>
    <mergeCell ref="E5:N5"/>
    <mergeCell ref="E6:F6"/>
    <mergeCell ref="G6:H6"/>
    <mergeCell ref="I6:J6"/>
    <mergeCell ref="A8:A9"/>
    <mergeCell ref="B8:B9"/>
    <mergeCell ref="K6:L6"/>
    <mergeCell ref="M6:N6"/>
    <mergeCell ref="C7:D7"/>
    <mergeCell ref="E7:F7"/>
    <mergeCell ref="G7:H7"/>
    <mergeCell ref="I7:J7"/>
    <mergeCell ref="K7:L7"/>
    <mergeCell ref="M7:N7"/>
  </mergeCells>
  <dataValidations count="1">
    <dataValidation type="decimal" allowBlank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96983114-D2EF-4ECC-B6FC-7624F6CFB757}">
      <formula1>0</formula1>
      <formula2>500000</formula2>
    </dataValidation>
  </dataValidations>
  <pageMargins left="1.6534722222222222" right="0.74791666666666667" top="0.98402777777777772" bottom="0.98402777777777772" header="0.51180555555555551" footer="0.51180555555555551"/>
  <pageSetup paperSize="9" firstPageNumber="0" fitToHeight="0" orientation="landscape" horizontalDpi="300" verticalDpi="300"/>
  <headerFooter alignWithMargins="0"/>
  <drawing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38A00-CC6B-4476-837F-4C0A0C2088BE}">
  <sheetPr>
    <tabColor indexed="51"/>
    <pageSetUpPr fitToPage="1"/>
  </sheetPr>
  <dimension ref="A1:AK159"/>
  <sheetViews>
    <sheetView zoomScaleNormal="100" zoomScaleSheetLayoutView="100" workbookViewId="0">
      <selection activeCell="K12" sqref="K12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65">
        <f>MATCH(N2,[37]Лист1!A1:A90,0)</f>
        <v>68</v>
      </c>
      <c r="P3" s="64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4" t="s">
        <v>2</v>
      </c>
      <c r="P4" s="6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63">
        <v>1</v>
      </c>
      <c r="B7" s="62">
        <v>2</v>
      </c>
      <c r="C7" s="152">
        <v>3</v>
      </c>
      <c r="D7" s="153"/>
      <c r="E7" s="150">
        <v>4</v>
      </c>
      <c r="F7" s="151"/>
      <c r="G7" s="150">
        <v>5</v>
      </c>
      <c r="H7" s="151"/>
      <c r="I7" s="150">
        <v>6</v>
      </c>
      <c r="J7" s="151"/>
      <c r="K7" s="150">
        <v>7</v>
      </c>
      <c r="L7" s="151"/>
      <c r="M7" s="152">
        <v>8</v>
      </c>
      <c r="N7" s="15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/>
      <c r="M9" s="12">
        <f ca="1">INDIRECT((ADDRESS(O3,P3+12,,,O4)))</f>
        <v>7</v>
      </c>
      <c r="N9" s="39">
        <v>1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A5:A6"/>
    <mergeCell ref="E5:N5"/>
    <mergeCell ref="G6:H6"/>
    <mergeCell ref="B5:B6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G7:H7"/>
    <mergeCell ref="I6:J6"/>
    <mergeCell ref="I7:J7"/>
    <mergeCell ref="K6:L6"/>
    <mergeCell ref="K7:L7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CCDAFBED-58D0-457C-8FF0-E26DC8110B85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478A1-EC64-44E8-A15D-69007BF5440E}">
  <sheetPr>
    <tabColor indexed="51"/>
    <pageSetUpPr fitToPage="1"/>
  </sheetPr>
  <dimension ref="A1:AK159"/>
  <sheetViews>
    <sheetView zoomScaleNormal="100" zoomScaleSheetLayoutView="100" workbookViewId="0">
      <selection activeCell="N9" sqref="N9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/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 t="e">
        <f>MATCH(N2,[38]Лист1!A1:A90,0)</f>
        <v>#N/A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 t="e">
        <f t="shared" ref="C9:D12" ca="1" si="0">E9+G9+I9+K9+M9</f>
        <v>#N/A</v>
      </c>
      <c r="D9" s="12">
        <f t="shared" si="0"/>
        <v>1</v>
      </c>
      <c r="E9" s="12" t="e">
        <f ca="1">INDIRECT((ADDRESS(O3,P3,,,O4)))</f>
        <v>#N/A</v>
      </c>
      <c r="F9" s="39"/>
      <c r="G9" s="12" t="e">
        <f ca="1">INDIRECT((ADDRESS(O3,P3+3,,,O4)))</f>
        <v>#N/A</v>
      </c>
      <c r="H9" s="39"/>
      <c r="I9" s="12" t="e">
        <f ca="1">INDIRECT((ADDRESS(O3,P3+6,,,O4)))</f>
        <v>#N/A</v>
      </c>
      <c r="J9" s="39"/>
      <c r="K9" s="12" t="e">
        <f ca="1">INDIRECT((ADDRESS(O3,P3+9,,,O4)))</f>
        <v>#N/A</v>
      </c>
      <c r="L9" s="39"/>
      <c r="M9" s="12" t="e">
        <f ca="1">INDIRECT((ADDRESS(O3,P3+12,,,O4)))</f>
        <v>#N/A</v>
      </c>
      <c r="N9" s="39">
        <v>1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 t="e">
        <f t="shared" ca="1" si="0"/>
        <v>#N/A</v>
      </c>
      <c r="D10" s="12">
        <f t="shared" si="0"/>
        <v>0</v>
      </c>
      <c r="E10" s="15" t="e">
        <f ca="1">INDIRECT((ADDRESS(O3,P3+1,,,O4)))</f>
        <v>#N/A</v>
      </c>
      <c r="F10" s="41"/>
      <c r="G10" s="15" t="e">
        <f ca="1">INDIRECT((ADDRESS(O3,P3+4,,,O4)))</f>
        <v>#N/A</v>
      </c>
      <c r="H10" s="41"/>
      <c r="I10" s="15" t="e">
        <f ca="1">INDIRECT((ADDRESS(O3,P3+7,,,O4)))</f>
        <v>#N/A</v>
      </c>
      <c r="J10" s="39"/>
      <c r="K10" s="12" t="e">
        <f ca="1">INDIRECT((ADDRESS(O3,P3+10,,,O4)))</f>
        <v>#N/A</v>
      </c>
      <c r="L10" s="39"/>
      <c r="M10" s="12" t="e">
        <f ca="1">INDIRECT((ADDRESS(O3,P3+13,,,O4)))</f>
        <v>#N/A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 t="e">
        <f t="shared" ca="1" si="0"/>
        <v>#N/A</v>
      </c>
      <c r="D11" s="12">
        <f t="shared" si="0"/>
        <v>0</v>
      </c>
      <c r="E11" s="12" t="e">
        <f ca="1">INDIRECT((ADDRESS(O3,P3+3,,,O4)))</f>
        <v>#N/A</v>
      </c>
      <c r="F11" s="39"/>
      <c r="G11" s="12" t="e">
        <f ca="1">INDIRECT((ADDRESS(O3,P3+5,,,O4)))</f>
        <v>#N/A</v>
      </c>
      <c r="H11" s="39"/>
      <c r="I11" s="12" t="e">
        <f ca="1">INDIRECT((ADDRESS(O3,P3+8,,,O4)))</f>
        <v>#N/A</v>
      </c>
      <c r="J11" s="39"/>
      <c r="K11" s="12" t="e">
        <f ca="1">INDIRECT((ADDRESS(O3,P3+11,,,O4)))</f>
        <v>#N/A</v>
      </c>
      <c r="L11" s="39"/>
      <c r="M11" s="12" t="e">
        <f ca="1">INDIRECT((ADDRESS(O3,P3+14,,,O4)))</f>
        <v>#N/A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  <mergeCell ref="I7:J7"/>
    <mergeCell ref="K6:L6"/>
    <mergeCell ref="K7:L7"/>
    <mergeCell ref="B5:B6"/>
    <mergeCell ref="A1:N1"/>
    <mergeCell ref="A3:N4"/>
    <mergeCell ref="A2:M2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BA3025A4-9BE0-4034-836C-158E71105177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D3699-4527-4D2C-B476-47FF3C5CB989}">
  <sheetPr>
    <tabColor indexed="51"/>
    <pageSetUpPr fitToPage="1"/>
  </sheetPr>
  <dimension ref="A1:AK159"/>
  <sheetViews>
    <sheetView zoomScaleNormal="100" zoomScaleSheetLayoutView="100" workbookViewId="0">
      <selection activeCell="N2" sqref="N2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MATCH(N2,[3]Лист1!A1:A90,0)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>
        <v>1</v>
      </c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/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I7:J7"/>
    <mergeCell ref="K6:L6"/>
    <mergeCell ref="K7:L7"/>
    <mergeCell ref="B5:B6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7314EFAA-77B5-45C8-A113-782A14EE96A4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00F0B-934B-412C-8DAA-FDC20BC8A674}">
  <sheetPr>
    <tabColor indexed="51"/>
    <pageSetUpPr fitToPage="1"/>
  </sheetPr>
  <dimension ref="A1:AK159"/>
  <sheetViews>
    <sheetView zoomScaleNormal="100" zoomScaleSheetLayoutView="100" workbookViewId="0">
      <selection activeCell="N12" sqref="N12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MATCH(N2,[39]Лист1!A1:A90,0)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/>
      <c r="M9" s="12">
        <f ca="1">INDIRECT((ADDRESS(O3,P3+12,,,O4)))</f>
        <v>7</v>
      </c>
      <c r="N9" s="39">
        <v>1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I7:J7"/>
    <mergeCell ref="K6:L6"/>
    <mergeCell ref="K7:L7"/>
    <mergeCell ref="B5:B6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1A193C56-32FF-4C93-A48A-4C64152A04E9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E49C1-8FF4-4878-8370-618D971EAE00}">
  <sheetPr>
    <tabColor indexed="51"/>
    <pageSetUpPr fitToPage="1"/>
  </sheetPr>
  <dimension ref="A1:AK159"/>
  <sheetViews>
    <sheetView zoomScale="90" zoomScaleNormal="90" zoomScaleSheetLayoutView="100" workbookViewId="0">
      <selection activeCell="N9" sqref="N9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MATCH(N2,[40]Лист1!A1:A90,0)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/>
      <c r="M9" s="12">
        <f ca="1">INDIRECT((ADDRESS(O3,P3+12,,,O4)))</f>
        <v>7</v>
      </c>
      <c r="N9" s="39">
        <v>1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  <mergeCell ref="I7:J7"/>
    <mergeCell ref="K6:L6"/>
    <mergeCell ref="K7:L7"/>
    <mergeCell ref="B5:B6"/>
    <mergeCell ref="A1:N1"/>
    <mergeCell ref="A3:N4"/>
    <mergeCell ref="A2:M2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CC93D554-9882-40EA-8EA2-02500EDBE6F5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2D569-5FE0-4A1D-BE09-25178941F6A1}">
  <sheetPr>
    <tabColor indexed="51"/>
    <pageSetUpPr fitToPage="1"/>
  </sheetPr>
  <dimension ref="A1:AK159"/>
  <sheetViews>
    <sheetView zoomScaleNormal="100" zoomScaleSheetLayoutView="100" workbookViewId="0">
      <selection activeCell="N9" sqref="N9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/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 t="e">
        <f>MATCH(N2,[41]Лист1!A1:A90,0)</f>
        <v>#N/A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 t="e">
        <f t="shared" ref="C9:D12" ca="1" si="0">E9+G9+I9+K9+M9</f>
        <v>#N/A</v>
      </c>
      <c r="D9" s="12">
        <f t="shared" si="0"/>
        <v>1</v>
      </c>
      <c r="E9" s="12" t="e">
        <f ca="1">INDIRECT((ADDRESS(O3,P3,,,O4)))</f>
        <v>#N/A</v>
      </c>
      <c r="F9" s="39"/>
      <c r="G9" s="12" t="e">
        <f ca="1">INDIRECT((ADDRESS(O3,P3+3,,,O4)))</f>
        <v>#N/A</v>
      </c>
      <c r="H9" s="39"/>
      <c r="I9" s="12" t="e">
        <f ca="1">INDIRECT((ADDRESS(O3,P3+6,,,O4)))</f>
        <v>#N/A</v>
      </c>
      <c r="J9" s="39"/>
      <c r="K9" s="12" t="e">
        <f ca="1">INDIRECT((ADDRESS(O3,P3+9,,,O4)))</f>
        <v>#N/A</v>
      </c>
      <c r="L9" s="39"/>
      <c r="M9" s="12" t="e">
        <f ca="1">INDIRECT((ADDRESS(O3,P3+12,,,O4)))</f>
        <v>#N/A</v>
      </c>
      <c r="N9" s="39">
        <v>1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 t="e">
        <f t="shared" ca="1" si="0"/>
        <v>#N/A</v>
      </c>
      <c r="D10" s="12">
        <f t="shared" si="0"/>
        <v>0</v>
      </c>
      <c r="E10" s="15" t="e">
        <f ca="1">INDIRECT((ADDRESS(O3,P3+1,,,O4)))</f>
        <v>#N/A</v>
      </c>
      <c r="F10" s="41"/>
      <c r="G10" s="15" t="e">
        <f ca="1">INDIRECT((ADDRESS(O3,P3+4,,,O4)))</f>
        <v>#N/A</v>
      </c>
      <c r="H10" s="41"/>
      <c r="I10" s="15" t="e">
        <f ca="1">INDIRECT((ADDRESS(O3,P3+7,,,O4)))</f>
        <v>#N/A</v>
      </c>
      <c r="J10" s="39"/>
      <c r="K10" s="12" t="e">
        <f ca="1">INDIRECT((ADDRESS(O3,P3+10,,,O4)))</f>
        <v>#N/A</v>
      </c>
      <c r="L10" s="39"/>
      <c r="M10" s="12" t="e">
        <f ca="1">INDIRECT((ADDRESS(O3,P3+13,,,O4)))</f>
        <v>#N/A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 t="e">
        <f t="shared" ca="1" si="0"/>
        <v>#N/A</v>
      </c>
      <c r="D11" s="12">
        <f t="shared" si="0"/>
        <v>0</v>
      </c>
      <c r="E11" s="12" t="e">
        <f ca="1">INDIRECT((ADDRESS(O3,P3+3,,,O4)))</f>
        <v>#N/A</v>
      </c>
      <c r="F11" s="39"/>
      <c r="G11" s="12" t="e">
        <f ca="1">INDIRECT((ADDRESS(O3,P3+5,,,O4)))</f>
        <v>#N/A</v>
      </c>
      <c r="H11" s="39"/>
      <c r="I11" s="12" t="e">
        <f ca="1">INDIRECT((ADDRESS(O3,P3+8,,,O4)))</f>
        <v>#N/A</v>
      </c>
      <c r="J11" s="39"/>
      <c r="K11" s="12" t="e">
        <f ca="1">INDIRECT((ADDRESS(O3,P3+11,,,O4)))</f>
        <v>#N/A</v>
      </c>
      <c r="L11" s="39"/>
      <c r="M11" s="12" t="e">
        <f ca="1">INDIRECT((ADDRESS(O3,P3+14,,,O4)))</f>
        <v>#N/A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  <mergeCell ref="I7:J7"/>
    <mergeCell ref="K6:L6"/>
    <mergeCell ref="K7:L7"/>
    <mergeCell ref="B5:B6"/>
    <mergeCell ref="A1:N1"/>
    <mergeCell ref="A3:N4"/>
    <mergeCell ref="A2:M2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29E62F07-B8D3-414C-82C3-42FEDA8030B1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1DBE9-4615-40F4-824F-2C7894010330}">
  <sheetPr>
    <tabColor indexed="51"/>
    <pageSetUpPr fitToPage="1"/>
  </sheetPr>
  <dimension ref="A1:AK159"/>
  <sheetViews>
    <sheetView zoomScaleNormal="100" zoomScaleSheetLayoutView="100" workbookViewId="0">
      <selection activeCell="N2" sqref="N2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MATCH(N2,[42]Лист1!A1:A90,0)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/>
      <c r="M9" s="12">
        <f ca="1">INDIRECT((ADDRESS(O3,P3+12,,,O4)))</f>
        <v>7</v>
      </c>
      <c r="N9" s="39">
        <v>1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  <mergeCell ref="I7:J7"/>
    <mergeCell ref="K6:L6"/>
    <mergeCell ref="K7:L7"/>
    <mergeCell ref="B5:B6"/>
    <mergeCell ref="A1:N1"/>
    <mergeCell ref="A3:N4"/>
    <mergeCell ref="A2:M2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E16ECBA7-9DDE-400B-825C-D8BCFFEDD76A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F8E37-8754-4848-897C-95440E5AE421}">
  <sheetPr>
    <tabColor rgb="FFFFCC00"/>
  </sheetPr>
  <dimension ref="A1:AJ1000"/>
  <sheetViews>
    <sheetView workbookViewId="0">
      <selection activeCell="M18" sqref="M18"/>
    </sheetView>
  </sheetViews>
  <sheetFormatPr defaultColWidth="14.42578125" defaultRowHeight="15" customHeight="1"/>
  <cols>
    <col min="1" max="1" width="31" style="68" customWidth="1"/>
    <col min="2" max="4" width="8.5703125" style="68" customWidth="1"/>
    <col min="5" max="8" width="10.42578125" style="68" customWidth="1"/>
    <col min="9" max="12" width="8.28515625" style="68" customWidth="1"/>
    <col min="13" max="13" width="13.85546875" style="68" customWidth="1"/>
    <col min="14" max="14" width="15" style="68" customWidth="1"/>
    <col min="15" max="28" width="5.7109375" style="68" customWidth="1"/>
    <col min="29" max="29" width="5.85546875" style="68" customWidth="1"/>
    <col min="30" max="33" width="5.7109375" style="68" customWidth="1"/>
    <col min="34" max="36" width="8" style="68" customWidth="1"/>
    <col min="37" max="16384" width="14.42578125" style="68"/>
  </cols>
  <sheetData>
    <row r="1" spans="1:36" ht="30.75" customHeight="1" thickBot="1">
      <c r="A1" s="158" t="s">
        <v>0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60"/>
    </row>
    <row r="2" spans="1:36" ht="41.25" customHeight="1" thickBot="1">
      <c r="A2" s="161" t="s">
        <v>1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3"/>
      <c r="N2" s="86"/>
      <c r="O2" s="85"/>
      <c r="P2" s="85"/>
      <c r="Q2" s="84"/>
      <c r="R2" s="84"/>
      <c r="S2" s="84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</row>
    <row r="3" spans="1:36" ht="18.75" customHeight="1">
      <c r="A3" s="164"/>
      <c r="B3" s="165"/>
      <c r="C3" s="165"/>
      <c r="D3" s="165"/>
      <c r="E3" s="165"/>
      <c r="F3" s="165"/>
      <c r="G3" s="165"/>
      <c r="H3" s="165"/>
      <c r="I3" s="165"/>
      <c r="J3" s="165"/>
      <c r="K3" s="165"/>
      <c r="L3" s="165"/>
      <c r="M3" s="165"/>
      <c r="N3" s="166"/>
      <c r="O3" s="83" t="e">
        <f>MATCH(N2,[43]Лист1!A1:A90,0)</f>
        <v>#N/A</v>
      </c>
      <c r="P3" s="83">
        <v>3</v>
      </c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</row>
    <row r="4" spans="1:36" ht="13.5" customHeight="1" thickBot="1">
      <c r="A4" s="167"/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3"/>
      <c r="O4" s="83" t="s">
        <v>2</v>
      </c>
      <c r="P4" s="83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</row>
    <row r="5" spans="1:36" ht="31.5" customHeight="1">
      <c r="A5" s="168" t="s">
        <v>3</v>
      </c>
      <c r="B5" s="170" t="s">
        <v>4</v>
      </c>
      <c r="C5" s="172" t="s">
        <v>5</v>
      </c>
      <c r="D5" s="173"/>
      <c r="E5" s="176" t="s">
        <v>6</v>
      </c>
      <c r="F5" s="177"/>
      <c r="G5" s="177"/>
      <c r="H5" s="177"/>
      <c r="I5" s="177"/>
      <c r="J5" s="177"/>
      <c r="K5" s="177"/>
      <c r="L5" s="177"/>
      <c r="M5" s="177"/>
      <c r="N5" s="178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</row>
    <row r="6" spans="1:36" ht="84.75" customHeight="1">
      <c r="A6" s="169"/>
      <c r="B6" s="171"/>
      <c r="C6" s="174"/>
      <c r="D6" s="175"/>
      <c r="E6" s="185" t="s">
        <v>7</v>
      </c>
      <c r="F6" s="186"/>
      <c r="G6" s="185" t="s">
        <v>8</v>
      </c>
      <c r="H6" s="186"/>
      <c r="I6" s="185" t="s">
        <v>9</v>
      </c>
      <c r="J6" s="186"/>
      <c r="K6" s="185" t="s">
        <v>10</v>
      </c>
      <c r="L6" s="186"/>
      <c r="M6" s="179" t="s">
        <v>11</v>
      </c>
      <c r="N6" s="18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</row>
    <row r="7" spans="1:36" ht="12.75" customHeight="1">
      <c r="A7" s="82">
        <v>1</v>
      </c>
      <c r="B7" s="81">
        <v>2</v>
      </c>
      <c r="C7" s="156">
        <v>3</v>
      </c>
      <c r="D7" s="157"/>
      <c r="E7" s="156">
        <v>4</v>
      </c>
      <c r="F7" s="157"/>
      <c r="G7" s="156">
        <v>5</v>
      </c>
      <c r="H7" s="157"/>
      <c r="I7" s="156">
        <v>6</v>
      </c>
      <c r="J7" s="157"/>
      <c r="K7" s="156">
        <v>7</v>
      </c>
      <c r="L7" s="157"/>
      <c r="M7" s="156">
        <v>8</v>
      </c>
      <c r="N7" s="157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</row>
    <row r="8" spans="1:36" ht="18.75" customHeight="1">
      <c r="A8" s="181" t="s">
        <v>5</v>
      </c>
      <c r="B8" s="183" t="s">
        <v>12</v>
      </c>
      <c r="C8" s="80" t="s">
        <v>13</v>
      </c>
      <c r="D8" s="78" t="s">
        <v>14</v>
      </c>
      <c r="E8" s="79" t="s">
        <v>13</v>
      </c>
      <c r="F8" s="79" t="s">
        <v>14</v>
      </c>
      <c r="G8" s="79" t="s">
        <v>13</v>
      </c>
      <c r="H8" s="79" t="s">
        <v>14</v>
      </c>
      <c r="I8" s="79" t="s">
        <v>13</v>
      </c>
      <c r="J8" s="79" t="s">
        <v>14</v>
      </c>
      <c r="K8" s="79" t="s">
        <v>13</v>
      </c>
      <c r="L8" s="79" t="s">
        <v>14</v>
      </c>
      <c r="M8" s="78" t="s">
        <v>13</v>
      </c>
      <c r="N8" s="78" t="s">
        <v>14</v>
      </c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</row>
    <row r="9" spans="1:36" ht="21.75" customHeight="1">
      <c r="A9" s="182"/>
      <c r="B9" s="184"/>
      <c r="C9" s="72" t="e">
        <f t="shared" ref="C9:D12" ca="1" si="0">E9+G9+I9+K9+M9</f>
        <v>#N/A</v>
      </c>
      <c r="D9" s="72">
        <f t="shared" si="0"/>
        <v>1</v>
      </c>
      <c r="E9" s="72" t="e">
        <f ca="1">INDIRECT((ADDRESS(O3,P3, , ,O4)))</f>
        <v>#N/A</v>
      </c>
      <c r="F9" s="71"/>
      <c r="G9" s="72" t="e">
        <f ca="1">INDIRECT((ADDRESS(O3,P3+3, , ,O4)))</f>
        <v>#N/A</v>
      </c>
      <c r="H9" s="71"/>
      <c r="I9" s="72" t="e">
        <f ca="1">INDIRECT((ADDRESS(O3,P3+6, , ,O4)))</f>
        <v>#N/A</v>
      </c>
      <c r="J9" s="71"/>
      <c r="K9" s="72" t="e">
        <f ca="1">INDIRECT((ADDRESS(O3,P3+9, , ,O4)))</f>
        <v>#N/A</v>
      </c>
      <c r="L9" s="71"/>
      <c r="M9" s="72" t="e">
        <f ca="1">INDIRECT((ADDRESS(O3,P3+12, , ,O4)))</f>
        <v>#N/A</v>
      </c>
      <c r="N9" s="71">
        <v>1</v>
      </c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</row>
    <row r="10" spans="1:36" ht="21" customHeight="1">
      <c r="A10" s="77" t="s">
        <v>117</v>
      </c>
      <c r="B10" s="73" t="s">
        <v>16</v>
      </c>
      <c r="C10" s="75" t="e">
        <f t="shared" ca="1" si="0"/>
        <v>#N/A</v>
      </c>
      <c r="D10" s="72">
        <f t="shared" si="0"/>
        <v>0</v>
      </c>
      <c r="E10" s="75" t="e">
        <f ca="1">INDIRECT((ADDRESS(O3,P3+1, , ,O4)))</f>
        <v>#N/A</v>
      </c>
      <c r="F10" s="76"/>
      <c r="G10" s="75" t="e">
        <f ca="1">INDIRECT((ADDRESS(O3,P3+4, , ,O4)))</f>
        <v>#N/A</v>
      </c>
      <c r="H10" s="76"/>
      <c r="I10" s="75" t="e">
        <f ca="1">INDIRECT((ADDRESS(O3,P3+7, , ,O4)))</f>
        <v>#N/A</v>
      </c>
      <c r="J10" s="71"/>
      <c r="K10" s="72" t="e">
        <f ca="1">INDIRECT((ADDRESS(O3,P3+10, , ,O4)))</f>
        <v>#N/A</v>
      </c>
      <c r="L10" s="71"/>
      <c r="M10" s="72" t="e">
        <f ca="1">INDIRECT((ADDRESS(O3,P3+13, , ,O4)))</f>
        <v>#N/A</v>
      </c>
      <c r="N10" s="71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</row>
    <row r="11" spans="1:36" ht="45.75" customHeight="1">
      <c r="A11" s="74" t="s">
        <v>17</v>
      </c>
      <c r="B11" s="73" t="s">
        <v>18</v>
      </c>
      <c r="C11" s="72" t="e">
        <f t="shared" ca="1" si="0"/>
        <v>#N/A</v>
      </c>
      <c r="D11" s="72">
        <f t="shared" si="0"/>
        <v>0</v>
      </c>
      <c r="E11" s="72" t="e">
        <f ca="1">INDIRECT((ADDRESS(O3,P3+3, , ,O4)))</f>
        <v>#N/A</v>
      </c>
      <c r="F11" s="71"/>
      <c r="G11" s="72" t="e">
        <f ca="1">INDIRECT((ADDRESS(O3,P3+5, , ,O4)))</f>
        <v>#N/A</v>
      </c>
      <c r="H11" s="71"/>
      <c r="I11" s="72" t="e">
        <f ca="1">INDIRECT((ADDRESS(O3,P3+8, , ,O4)))</f>
        <v>#N/A</v>
      </c>
      <c r="J11" s="71"/>
      <c r="K11" s="72" t="e">
        <f ca="1">INDIRECT((ADDRESS(O3,P3+11, , ,O4)))</f>
        <v>#N/A</v>
      </c>
      <c r="L11" s="71"/>
      <c r="M11" s="72" t="e">
        <f ca="1">INDIRECT((ADDRESS(O3,P3+14, , ,O4)))</f>
        <v>#N/A</v>
      </c>
      <c r="N11" s="71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</row>
    <row r="12" spans="1:36" ht="51" customHeight="1">
      <c r="A12" s="74" t="s">
        <v>19</v>
      </c>
      <c r="B12" s="73" t="s">
        <v>20</v>
      </c>
      <c r="C12" s="72">
        <f t="shared" si="0"/>
        <v>0</v>
      </c>
      <c r="D12" s="72">
        <f t="shared" si="0"/>
        <v>0</v>
      </c>
      <c r="E12" s="72"/>
      <c r="F12" s="71"/>
      <c r="G12" s="72"/>
      <c r="H12" s="71"/>
      <c r="I12" s="72"/>
      <c r="J12" s="71"/>
      <c r="K12" s="72"/>
      <c r="L12" s="71"/>
      <c r="M12" s="72"/>
      <c r="N12" s="71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70"/>
      <c r="AH12" s="70"/>
      <c r="AI12" s="70"/>
      <c r="AJ12" s="70"/>
    </row>
    <row r="13" spans="1:36" ht="12.75" customHeight="1">
      <c r="A13" s="70"/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</row>
    <row r="14" spans="1:36" ht="12.75" customHeight="1">
      <c r="A14" s="70"/>
      <c r="B14" s="70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</row>
    <row r="15" spans="1:36" ht="12.75" customHeight="1">
      <c r="A15" s="70"/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</row>
    <row r="16" spans="1:36" ht="12.75" customHeight="1">
      <c r="A16" s="70"/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</row>
    <row r="17" spans="1:36" ht="12.75" customHeight="1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</row>
    <row r="18" spans="1:36" ht="12.75" customHeight="1">
      <c r="A18" s="70"/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</row>
    <row r="19" spans="1:36" ht="12.75" customHeight="1">
      <c r="A19" s="70"/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</row>
    <row r="20" spans="1:36" ht="12.75" customHeight="1">
      <c r="A20" s="70"/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</row>
    <row r="21" spans="1:36" ht="12.75" customHeight="1">
      <c r="A21" s="70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</row>
    <row r="22" spans="1:36" ht="12.75" customHeight="1">
      <c r="A22" s="70"/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</row>
    <row r="23" spans="1:36" ht="12.75" customHeight="1">
      <c r="A23" s="70"/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</row>
    <row r="24" spans="1:36" ht="12.75" customHeight="1">
      <c r="A24" s="70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</row>
    <row r="25" spans="1:36" ht="12.75" customHeight="1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</row>
    <row r="26" spans="1:36" ht="12.75" customHeight="1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</row>
    <row r="27" spans="1:36" ht="12.75" customHeight="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</row>
    <row r="28" spans="1:36" ht="12.75" customHeight="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</row>
    <row r="29" spans="1:36" ht="12.75" customHeight="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</row>
    <row r="30" spans="1:36" ht="12.75" customHeight="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</row>
    <row r="31" spans="1:36" ht="12.75" customHeight="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</row>
    <row r="32" spans="1:36" ht="12.75" customHeight="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</row>
    <row r="33" spans="1:36" ht="12.75" customHeight="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</row>
    <row r="34" spans="1:36" ht="12.75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</row>
    <row r="35" spans="1:36" ht="12.75" customHeight="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</row>
    <row r="36" spans="1:36" ht="12.75" customHeight="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</row>
    <row r="37" spans="1:36" ht="12.75" customHeight="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</row>
    <row r="38" spans="1:36" ht="12.75" customHeight="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</row>
    <row r="39" spans="1:36" ht="12.75" customHeight="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</row>
    <row r="40" spans="1:36" ht="12.75" customHeight="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</row>
    <row r="41" spans="1:36" ht="12.75" customHeight="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</row>
    <row r="42" spans="1:36" ht="12.75" customHeight="1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</row>
    <row r="43" spans="1:36" ht="12.75" customHeight="1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</row>
    <row r="44" spans="1:36" ht="12.75" customHeight="1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</row>
    <row r="45" spans="1:36" ht="12.75" customHeight="1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</row>
    <row r="46" spans="1:36" ht="12.75" customHeight="1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</row>
    <row r="47" spans="1:36" ht="12.75" customHeight="1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</row>
    <row r="48" spans="1:36" ht="12.75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</row>
    <row r="49" spans="1:36" ht="12.75" customHeight="1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</row>
    <row r="50" spans="1:36" ht="12.75" customHeight="1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</row>
    <row r="51" spans="1:36" ht="12.75" customHeight="1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</row>
    <row r="52" spans="1:36" ht="12.75" customHeight="1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</row>
    <row r="53" spans="1:36" ht="12.75" customHeight="1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</row>
    <row r="54" spans="1:36" ht="12.75" customHeight="1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</row>
    <row r="55" spans="1:36" ht="12.75" customHeight="1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</row>
    <row r="56" spans="1:36" ht="12.75" customHeight="1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</row>
    <row r="57" spans="1:36" ht="12.75" customHeight="1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</row>
    <row r="58" spans="1:36" ht="12.75" customHeight="1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</row>
    <row r="59" spans="1:36" ht="12.75" customHeight="1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</row>
    <row r="60" spans="1:36" ht="12.75" customHeight="1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</row>
    <row r="61" spans="1:36" ht="12.75" customHeight="1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</row>
    <row r="62" spans="1:36" ht="12.75" customHeight="1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</row>
    <row r="63" spans="1:36" ht="12.75" customHeight="1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</row>
    <row r="64" spans="1:36" ht="12.75" customHeight="1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</row>
    <row r="65" spans="1:31" ht="12.75" customHeight="1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</row>
    <row r="66" spans="1:31" ht="12.75" customHeight="1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</row>
    <row r="67" spans="1:31" ht="12.75" customHeight="1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</row>
    <row r="68" spans="1:31" ht="12.75" customHeight="1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</row>
    <row r="69" spans="1:31" ht="12.75" customHeight="1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</row>
    <row r="70" spans="1:31" ht="12.75" customHeight="1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</row>
    <row r="71" spans="1:31" ht="12.75" customHeight="1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</row>
    <row r="72" spans="1:31" ht="12.75" customHeight="1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</row>
    <row r="73" spans="1:31" ht="12.75" customHeight="1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</row>
    <row r="74" spans="1:31" ht="12.75" customHeight="1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</row>
    <row r="75" spans="1:31" ht="12.75" customHeight="1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</row>
    <row r="76" spans="1:31" ht="12.75" customHeight="1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</row>
    <row r="77" spans="1:31" ht="12.75" customHeight="1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</row>
    <row r="78" spans="1:31" ht="12.75" customHeight="1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</row>
    <row r="79" spans="1:31" ht="12.75" customHeight="1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</row>
    <row r="80" spans="1:31" ht="12.75" customHeight="1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</row>
    <row r="81" spans="1:31" ht="12.75" customHeight="1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</row>
    <row r="82" spans="1:31" ht="12.75" customHeight="1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</row>
    <row r="83" spans="1:31" ht="12.75" customHeight="1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</row>
    <row r="84" spans="1:31" ht="12.75" customHeight="1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</row>
    <row r="85" spans="1:31" ht="12.75" customHeight="1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</row>
    <row r="86" spans="1:31" ht="12.75" customHeight="1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</row>
    <row r="87" spans="1:31" ht="12.75" customHeight="1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</row>
    <row r="88" spans="1:31" ht="12.75" customHeight="1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</row>
    <row r="89" spans="1:31" ht="12.75" customHeight="1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</row>
    <row r="90" spans="1:31" ht="12.75" customHeight="1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</row>
    <row r="91" spans="1:31" ht="12.75" customHeight="1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</row>
    <row r="92" spans="1:31" ht="12.75" customHeight="1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</row>
    <row r="93" spans="1:31" ht="12.75" customHeight="1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</row>
    <row r="94" spans="1:31" ht="12.75" customHeight="1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</row>
    <row r="95" spans="1:31" ht="12.75" customHeight="1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</row>
    <row r="96" spans="1:31" ht="12.75" customHeight="1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</row>
    <row r="97" spans="1:31" ht="12.75" customHeight="1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</row>
    <row r="98" spans="1:31" ht="12.75" customHeight="1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</row>
    <row r="99" spans="1:31" ht="12.75" customHeight="1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</row>
    <row r="100" spans="1:31" ht="12.75" customHeight="1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</row>
    <row r="101" spans="1:31" ht="12.75" customHeight="1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</row>
    <row r="102" spans="1:31" ht="12.75" customHeight="1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</row>
    <row r="103" spans="1:31" ht="12.75" customHeight="1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</row>
    <row r="104" spans="1:31" ht="12.75" customHeight="1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</row>
    <row r="105" spans="1:31" ht="12.75" customHeight="1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</row>
    <row r="106" spans="1:31" ht="12.75" customHeight="1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</row>
    <row r="107" spans="1:31" ht="12.75" customHeight="1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</row>
    <row r="108" spans="1:31" ht="12.75" customHeight="1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</row>
    <row r="109" spans="1:31" ht="12.75" customHeight="1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</row>
    <row r="110" spans="1:31" ht="12.75" customHeight="1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</row>
    <row r="111" spans="1:31" ht="12.75" customHeight="1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</row>
    <row r="112" spans="1:31" ht="12.75" customHeight="1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</row>
    <row r="113" spans="1:31" ht="12.75" customHeight="1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</row>
    <row r="114" spans="1:31" ht="12.75" customHeight="1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</row>
    <row r="115" spans="1:31" ht="12.75" customHeight="1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</row>
    <row r="116" spans="1:31" ht="12.75" customHeight="1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</row>
    <row r="117" spans="1:31" ht="12.75" customHeight="1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</row>
    <row r="118" spans="1:31" ht="12.75" customHeight="1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</row>
    <row r="119" spans="1:31" ht="12.75" customHeight="1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</row>
    <row r="120" spans="1:31" ht="12.75" customHeight="1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</row>
    <row r="121" spans="1:31" ht="12.75" customHeight="1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</row>
    <row r="122" spans="1:31" ht="12.75" customHeight="1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</row>
    <row r="123" spans="1:31" ht="12.75" customHeight="1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</row>
    <row r="124" spans="1:31" ht="12.75" customHeight="1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</row>
    <row r="125" spans="1:31" ht="12.75" customHeight="1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</row>
    <row r="126" spans="1:31" ht="12.75" customHeight="1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</row>
    <row r="127" spans="1:31" ht="12.75" customHeight="1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</row>
    <row r="128" spans="1:31" ht="12.75" customHeight="1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</row>
    <row r="129" spans="1:31" ht="12.75" customHeight="1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</row>
    <row r="130" spans="1:31" ht="12.75" customHeight="1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</row>
    <row r="131" spans="1:31" ht="12.75" customHeight="1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</row>
    <row r="132" spans="1:31" ht="12.75" customHeight="1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</row>
    <row r="133" spans="1:31" ht="12.75" customHeight="1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</row>
    <row r="134" spans="1:31" ht="12.75" customHeight="1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</row>
    <row r="135" spans="1:31" ht="12.75" customHeight="1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</row>
    <row r="136" spans="1:31" ht="12.75" customHeight="1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</row>
    <row r="137" spans="1:31" ht="12.75" customHeight="1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</row>
    <row r="138" spans="1:31" ht="12.75" customHeight="1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</row>
    <row r="139" spans="1:31" ht="12.75" customHeight="1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</row>
    <row r="140" spans="1:31" ht="12.75" customHeight="1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</row>
    <row r="141" spans="1:31" ht="12.75" customHeight="1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</row>
    <row r="142" spans="1:31" ht="12.75" customHeight="1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</row>
    <row r="143" spans="1:31" ht="12.75" customHeight="1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</row>
    <row r="144" spans="1:31" ht="12.75" customHeight="1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</row>
    <row r="145" spans="1:31" ht="12.75" customHeight="1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</row>
    <row r="146" spans="1:31" ht="12.75" customHeight="1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</row>
    <row r="147" spans="1:31" ht="12.75" customHeight="1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</row>
    <row r="148" spans="1:31" ht="12.75" customHeight="1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</row>
    <row r="149" spans="1:31" ht="12.75" customHeight="1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</row>
    <row r="150" spans="1:31" ht="12.75" customHeight="1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</row>
    <row r="151" spans="1:31" ht="12.75" customHeight="1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</row>
    <row r="152" spans="1:31" ht="12.75" customHeight="1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</row>
    <row r="153" spans="1:31" ht="12.75" customHeight="1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</row>
    <row r="154" spans="1:31" ht="12.75" customHeight="1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</row>
    <row r="155" spans="1:31" ht="12.75" customHeight="1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</row>
    <row r="156" spans="1:31" ht="12.75" customHeight="1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</row>
    <row r="157" spans="1:31" ht="12.75" customHeight="1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</row>
    <row r="158" spans="1:31" ht="12.75" customHeight="1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</row>
    <row r="159" spans="1:31" ht="12.75" customHeight="1"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</row>
    <row r="160" spans="1:31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0">
    <mergeCell ref="A8:A9"/>
    <mergeCell ref="B8:B9"/>
    <mergeCell ref="I6:J6"/>
    <mergeCell ref="K6:L6"/>
    <mergeCell ref="I7:J7"/>
    <mergeCell ref="K7:L7"/>
    <mergeCell ref="E6:F6"/>
    <mergeCell ref="G6:H6"/>
    <mergeCell ref="C7:D7"/>
    <mergeCell ref="E7:F7"/>
    <mergeCell ref="M7:N7"/>
    <mergeCell ref="A1:N1"/>
    <mergeCell ref="A2:M2"/>
    <mergeCell ref="A3:N4"/>
    <mergeCell ref="A5:A6"/>
    <mergeCell ref="B5:B6"/>
    <mergeCell ref="C5:D6"/>
    <mergeCell ref="E5:N5"/>
    <mergeCell ref="M6:N6"/>
    <mergeCell ref="G7:H7"/>
  </mergeCells>
  <dataValidations count="1">
    <dataValidation type="decimal" allowBlank="1" showInputMessage="1" showErrorMessage="1" prompt=" - " sqref="E9:N12" xr:uid="{00000000-0002-0000-0100-000000000000}">
      <formula1>0</formula1>
      <formula2>500000</formula2>
    </dataValidation>
  </dataValidations>
  <pageMargins left="0.7" right="0.7" top="0.75" bottom="0.75" header="0" footer="0"/>
  <pageSetup scale="80" orientation="landscape" r:id="rId1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D7E2A-A7DA-4466-B486-1DEE7309CBCD}">
  <sheetPr>
    <tabColor indexed="51"/>
    <pageSetUpPr fitToPage="1"/>
  </sheetPr>
  <dimension ref="A1:AK159"/>
  <sheetViews>
    <sheetView zoomScaleNormal="100" zoomScaleSheetLayoutView="100" workbookViewId="0">
      <selection activeCell="N2" sqref="N2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MATCH(N2,[44]Лист1!A1:A90,0)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/>
      <c r="M9" s="12">
        <f ca="1">INDIRECT((ADDRESS(O3,P3+12,,,O4)))</f>
        <v>7</v>
      </c>
      <c r="N9" s="39">
        <v>1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  <mergeCell ref="I7:J7"/>
    <mergeCell ref="K6:L6"/>
    <mergeCell ref="K7:L7"/>
    <mergeCell ref="B5:B6"/>
    <mergeCell ref="A1:N1"/>
    <mergeCell ref="A3:N4"/>
    <mergeCell ref="A2:M2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B9CA600C-4331-4FD2-B608-29D6E60B2D07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25B0F-9FA7-4811-9F08-2FF22F62A2D7}">
  <sheetPr>
    <tabColor indexed="51"/>
    <pageSetUpPr fitToPage="1"/>
  </sheetPr>
  <dimension ref="A1:AK159"/>
  <sheetViews>
    <sheetView zoomScaleNormal="100" zoomScaleSheetLayoutView="100" workbookViewId="0">
      <selection activeCell="N2" sqref="N2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MATCH(N2,[45]Лист1!A1:A90,0)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>
        <v>1</v>
      </c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I7:J7"/>
    <mergeCell ref="K6:L6"/>
    <mergeCell ref="K7:L7"/>
    <mergeCell ref="B5:B6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61B2F6D2-ADC3-4119-873F-B49C2F8FEC36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68EFC-D6B8-4B69-B06B-159AC537D3BC}">
  <sheetPr>
    <tabColor indexed="51"/>
    <pageSetUpPr fitToPage="1"/>
  </sheetPr>
  <dimension ref="A1:AK159"/>
  <sheetViews>
    <sheetView zoomScaleNormal="100" zoomScaleSheetLayoutView="100" workbookViewId="0">
      <selection activeCell="N9" sqref="N9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65">
        <f>MATCH(N2,[46]Лист1!A1:A90,0)</f>
        <v>68</v>
      </c>
      <c r="P3" s="64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4" t="s">
        <v>2</v>
      </c>
      <c r="P4" s="6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63">
        <v>1</v>
      </c>
      <c r="B7" s="62">
        <v>2</v>
      </c>
      <c r="C7" s="152">
        <v>3</v>
      </c>
      <c r="D7" s="153"/>
      <c r="E7" s="150">
        <v>4</v>
      </c>
      <c r="F7" s="151"/>
      <c r="G7" s="150">
        <v>5</v>
      </c>
      <c r="H7" s="151"/>
      <c r="I7" s="150">
        <v>6</v>
      </c>
      <c r="J7" s="151"/>
      <c r="K7" s="150">
        <v>7</v>
      </c>
      <c r="L7" s="151"/>
      <c r="M7" s="152">
        <v>8</v>
      </c>
      <c r="N7" s="15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>
        <v>0</v>
      </c>
      <c r="G9" s="12">
        <f ca="1">INDIRECT((ADDRESS(O3,P3+3,,,O4)))</f>
        <v>0</v>
      </c>
      <c r="H9" s="39">
        <v>0</v>
      </c>
      <c r="I9" s="12">
        <f ca="1">INDIRECT((ADDRESS(O3,P3+6,,,O4)))</f>
        <v>0</v>
      </c>
      <c r="J9" s="39">
        <v>0</v>
      </c>
      <c r="K9" s="12">
        <f ca="1">INDIRECT((ADDRESS(O3,P3+9,,,O4)))</f>
        <v>31</v>
      </c>
      <c r="L9" s="39">
        <v>1</v>
      </c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>
        <v>0</v>
      </c>
      <c r="G10" s="15">
        <f ca="1">INDIRECT((ADDRESS(O3,P3+4,,,O4)))</f>
        <v>0</v>
      </c>
      <c r="H10" s="41">
        <v>0</v>
      </c>
      <c r="I10" s="15">
        <f ca="1">INDIRECT((ADDRESS(O3,P3+7,,,O4)))</f>
        <v>0</v>
      </c>
      <c r="J10" s="39">
        <v>0</v>
      </c>
      <c r="K10" s="12">
        <f ca="1">INDIRECT((ADDRESS(O3,P3+10,,,O4)))</f>
        <v>0</v>
      </c>
      <c r="L10" s="39">
        <v>0</v>
      </c>
      <c r="M10" s="12">
        <f ca="1">INDIRECT((ADDRESS(O3,P3+13,,,O4)))</f>
        <v>0</v>
      </c>
      <c r="N10" s="39">
        <v>0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>
        <v>0</v>
      </c>
      <c r="G11" s="12">
        <f ca="1">INDIRECT((ADDRESS(O3,P3+5,,,O4)))</f>
        <v>0</v>
      </c>
      <c r="H11" s="39">
        <v>0</v>
      </c>
      <c r="I11" s="12">
        <f ca="1">INDIRECT((ADDRESS(O3,P3+8,,,O4)))</f>
        <v>0</v>
      </c>
      <c r="J11" s="39">
        <v>0</v>
      </c>
      <c r="K11" s="12">
        <f ca="1">INDIRECT((ADDRESS(O3,P3+11,,,O4)))</f>
        <v>9</v>
      </c>
      <c r="L11" s="39">
        <v>0</v>
      </c>
      <c r="M11" s="12">
        <f ca="1">INDIRECT((ADDRESS(O3,P3+14,,,O4)))</f>
        <v>2</v>
      </c>
      <c r="N11" s="39">
        <v>0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>
        <v>0</v>
      </c>
      <c r="F12" s="39">
        <v>0</v>
      </c>
      <c r="G12" s="40">
        <v>0</v>
      </c>
      <c r="H12" s="39">
        <v>0</v>
      </c>
      <c r="I12" s="40">
        <v>0</v>
      </c>
      <c r="J12" s="39">
        <v>0</v>
      </c>
      <c r="K12" s="40">
        <v>0</v>
      </c>
      <c r="L12" s="39">
        <v>0</v>
      </c>
      <c r="M12" s="40">
        <v>0</v>
      </c>
      <c r="N12" s="39">
        <v>0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A8:A9"/>
    <mergeCell ref="B8:B9"/>
    <mergeCell ref="E6:F6"/>
    <mergeCell ref="E7:F7"/>
    <mergeCell ref="M6:N6"/>
    <mergeCell ref="M7:N7"/>
    <mergeCell ref="C5:D6"/>
    <mergeCell ref="C7:D7"/>
    <mergeCell ref="G7:H7"/>
    <mergeCell ref="I6:J6"/>
    <mergeCell ref="I7:J7"/>
    <mergeCell ref="K6:L6"/>
    <mergeCell ref="K7:L7"/>
    <mergeCell ref="A5:A6"/>
    <mergeCell ref="E5:N5"/>
    <mergeCell ref="G6:H6"/>
    <mergeCell ref="B5:B6"/>
    <mergeCell ref="A1:N1"/>
    <mergeCell ref="A3:N4"/>
    <mergeCell ref="A2:M2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3FE12809-5F24-4CA9-8436-84D4F3241687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8DC33-6A48-4CC6-B249-618EB630C25D}">
  <sheetPr>
    <tabColor indexed="51"/>
    <pageSetUpPr fitToPage="1"/>
  </sheetPr>
  <dimension ref="A1:AK159"/>
  <sheetViews>
    <sheetView topLeftCell="E1" zoomScaleNormal="100" zoomScaleSheetLayoutView="100" workbookViewId="0">
      <selection activeCell="N2" sqref="N2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MATCH(N2,[47]Лист1!A1:A90,0)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/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>
        <v>1</v>
      </c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  <mergeCell ref="I7:J7"/>
    <mergeCell ref="K6:L6"/>
    <mergeCell ref="K7:L7"/>
    <mergeCell ref="B5:B6"/>
    <mergeCell ref="A1:N1"/>
    <mergeCell ref="A3:N4"/>
    <mergeCell ref="A2:M2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69A8C4A5-14D2-4A4F-9C03-BC8EA6D9F364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E155"/>
  <sheetViews>
    <sheetView topLeftCell="A1048576" zoomScaleSheetLayoutView="100" workbookViewId="0">
      <selection sqref="A1:IV65536"/>
    </sheetView>
  </sheetViews>
  <sheetFormatPr defaultRowHeight="12.75" customHeight="1" zeroHeight="1"/>
  <cols>
    <col min="1" max="1" width="31" style="24" customWidth="1"/>
    <col min="2" max="2" width="7" style="24" customWidth="1"/>
    <col min="3" max="3" width="19.7109375" style="24" customWidth="1"/>
    <col min="4" max="4" width="38.140625" style="24" customWidth="1"/>
    <col min="5" max="5" width="28.85546875" style="24" customWidth="1"/>
    <col min="6" max="256" width="9.140625" style="24"/>
    <col min="257" max="257" width="31" style="24" customWidth="1"/>
    <col min="258" max="258" width="7" style="24" customWidth="1"/>
    <col min="259" max="259" width="19.7109375" style="24" customWidth="1"/>
    <col min="260" max="260" width="38.140625" style="24" customWidth="1"/>
    <col min="261" max="261" width="28.85546875" style="24" customWidth="1"/>
    <col min="262" max="512" width="9.140625" style="24"/>
    <col min="513" max="513" width="31" style="24" customWidth="1"/>
    <col min="514" max="514" width="7" style="24" customWidth="1"/>
    <col min="515" max="515" width="19.7109375" style="24" customWidth="1"/>
    <col min="516" max="516" width="38.140625" style="24" customWidth="1"/>
    <col min="517" max="517" width="28.85546875" style="24" customWidth="1"/>
    <col min="518" max="768" width="9.140625" style="24"/>
    <col min="769" max="769" width="31" style="24" customWidth="1"/>
    <col min="770" max="770" width="7" style="24" customWidth="1"/>
    <col min="771" max="771" width="19.7109375" style="24" customWidth="1"/>
    <col min="772" max="772" width="38.140625" style="24" customWidth="1"/>
    <col min="773" max="773" width="28.85546875" style="24" customWidth="1"/>
    <col min="774" max="1024" width="9.140625" style="24"/>
    <col min="1025" max="1025" width="31" style="24" customWidth="1"/>
    <col min="1026" max="1026" width="7" style="24" customWidth="1"/>
    <col min="1027" max="1027" width="19.7109375" style="24" customWidth="1"/>
    <col min="1028" max="1028" width="38.140625" style="24" customWidth="1"/>
    <col min="1029" max="1029" width="28.85546875" style="24" customWidth="1"/>
    <col min="1030" max="1280" width="9.140625" style="24"/>
    <col min="1281" max="1281" width="31" style="24" customWidth="1"/>
    <col min="1282" max="1282" width="7" style="24" customWidth="1"/>
    <col min="1283" max="1283" width="19.7109375" style="24" customWidth="1"/>
    <col min="1284" max="1284" width="38.140625" style="24" customWidth="1"/>
    <col min="1285" max="1285" width="28.85546875" style="24" customWidth="1"/>
    <col min="1286" max="1536" width="9.140625" style="24"/>
    <col min="1537" max="1537" width="31" style="24" customWidth="1"/>
    <col min="1538" max="1538" width="7" style="24" customWidth="1"/>
    <col min="1539" max="1539" width="19.7109375" style="24" customWidth="1"/>
    <col min="1540" max="1540" width="38.140625" style="24" customWidth="1"/>
    <col min="1541" max="1541" width="28.85546875" style="24" customWidth="1"/>
    <col min="1542" max="1792" width="9.140625" style="24"/>
    <col min="1793" max="1793" width="31" style="24" customWidth="1"/>
    <col min="1794" max="1794" width="7" style="24" customWidth="1"/>
    <col min="1795" max="1795" width="19.7109375" style="24" customWidth="1"/>
    <col min="1796" max="1796" width="38.140625" style="24" customWidth="1"/>
    <col min="1797" max="1797" width="28.85546875" style="24" customWidth="1"/>
    <col min="1798" max="2048" width="9.140625" style="24"/>
    <col min="2049" max="2049" width="31" style="24" customWidth="1"/>
    <col min="2050" max="2050" width="7" style="24" customWidth="1"/>
    <col min="2051" max="2051" width="19.7109375" style="24" customWidth="1"/>
    <col min="2052" max="2052" width="38.140625" style="24" customWidth="1"/>
    <col min="2053" max="2053" width="28.85546875" style="24" customWidth="1"/>
    <col min="2054" max="2304" width="9.140625" style="24"/>
    <col min="2305" max="2305" width="31" style="24" customWidth="1"/>
    <col min="2306" max="2306" width="7" style="24" customWidth="1"/>
    <col min="2307" max="2307" width="19.7109375" style="24" customWidth="1"/>
    <col min="2308" max="2308" width="38.140625" style="24" customWidth="1"/>
    <col min="2309" max="2309" width="28.85546875" style="24" customWidth="1"/>
    <col min="2310" max="2560" width="9.140625" style="24"/>
    <col min="2561" max="2561" width="31" style="24" customWidth="1"/>
    <col min="2562" max="2562" width="7" style="24" customWidth="1"/>
    <col min="2563" max="2563" width="19.7109375" style="24" customWidth="1"/>
    <col min="2564" max="2564" width="38.140625" style="24" customWidth="1"/>
    <col min="2565" max="2565" width="28.85546875" style="24" customWidth="1"/>
    <col min="2566" max="2816" width="9.140625" style="24"/>
    <col min="2817" max="2817" width="31" style="24" customWidth="1"/>
    <col min="2818" max="2818" width="7" style="24" customWidth="1"/>
    <col min="2819" max="2819" width="19.7109375" style="24" customWidth="1"/>
    <col min="2820" max="2820" width="38.140625" style="24" customWidth="1"/>
    <col min="2821" max="2821" width="28.85546875" style="24" customWidth="1"/>
    <col min="2822" max="3072" width="9.140625" style="24"/>
    <col min="3073" max="3073" width="31" style="24" customWidth="1"/>
    <col min="3074" max="3074" width="7" style="24" customWidth="1"/>
    <col min="3075" max="3075" width="19.7109375" style="24" customWidth="1"/>
    <col min="3076" max="3076" width="38.140625" style="24" customWidth="1"/>
    <col min="3077" max="3077" width="28.85546875" style="24" customWidth="1"/>
    <col min="3078" max="3328" width="9.140625" style="24"/>
    <col min="3329" max="3329" width="31" style="24" customWidth="1"/>
    <col min="3330" max="3330" width="7" style="24" customWidth="1"/>
    <col min="3331" max="3331" width="19.7109375" style="24" customWidth="1"/>
    <col min="3332" max="3332" width="38.140625" style="24" customWidth="1"/>
    <col min="3333" max="3333" width="28.85546875" style="24" customWidth="1"/>
    <col min="3334" max="3584" width="9.140625" style="24"/>
    <col min="3585" max="3585" width="31" style="24" customWidth="1"/>
    <col min="3586" max="3586" width="7" style="24" customWidth="1"/>
    <col min="3587" max="3587" width="19.7109375" style="24" customWidth="1"/>
    <col min="3588" max="3588" width="38.140625" style="24" customWidth="1"/>
    <col min="3589" max="3589" width="28.85546875" style="24" customWidth="1"/>
    <col min="3590" max="3840" width="9.140625" style="24"/>
    <col min="3841" max="3841" width="31" style="24" customWidth="1"/>
    <col min="3842" max="3842" width="7" style="24" customWidth="1"/>
    <col min="3843" max="3843" width="19.7109375" style="24" customWidth="1"/>
    <col min="3844" max="3844" width="38.140625" style="24" customWidth="1"/>
    <col min="3845" max="3845" width="28.85546875" style="24" customWidth="1"/>
    <col min="3846" max="4096" width="9.140625" style="24"/>
    <col min="4097" max="4097" width="31" style="24" customWidth="1"/>
    <col min="4098" max="4098" width="7" style="24" customWidth="1"/>
    <col min="4099" max="4099" width="19.7109375" style="24" customWidth="1"/>
    <col min="4100" max="4100" width="38.140625" style="24" customWidth="1"/>
    <col min="4101" max="4101" width="28.85546875" style="24" customWidth="1"/>
    <col min="4102" max="4352" width="9.140625" style="24"/>
    <col min="4353" max="4353" width="31" style="24" customWidth="1"/>
    <col min="4354" max="4354" width="7" style="24" customWidth="1"/>
    <col min="4355" max="4355" width="19.7109375" style="24" customWidth="1"/>
    <col min="4356" max="4356" width="38.140625" style="24" customWidth="1"/>
    <col min="4357" max="4357" width="28.85546875" style="24" customWidth="1"/>
    <col min="4358" max="4608" width="9.140625" style="24"/>
    <col min="4609" max="4609" width="31" style="24" customWidth="1"/>
    <col min="4610" max="4610" width="7" style="24" customWidth="1"/>
    <col min="4611" max="4611" width="19.7109375" style="24" customWidth="1"/>
    <col min="4612" max="4612" width="38.140625" style="24" customWidth="1"/>
    <col min="4613" max="4613" width="28.85546875" style="24" customWidth="1"/>
    <col min="4614" max="4864" width="9.140625" style="24"/>
    <col min="4865" max="4865" width="31" style="24" customWidth="1"/>
    <col min="4866" max="4866" width="7" style="24" customWidth="1"/>
    <col min="4867" max="4867" width="19.7109375" style="24" customWidth="1"/>
    <col min="4868" max="4868" width="38.140625" style="24" customWidth="1"/>
    <col min="4869" max="4869" width="28.85546875" style="24" customWidth="1"/>
    <col min="4870" max="5120" width="9.140625" style="24"/>
    <col min="5121" max="5121" width="31" style="24" customWidth="1"/>
    <col min="5122" max="5122" width="7" style="24" customWidth="1"/>
    <col min="5123" max="5123" width="19.7109375" style="24" customWidth="1"/>
    <col min="5124" max="5124" width="38.140625" style="24" customWidth="1"/>
    <col min="5125" max="5125" width="28.85546875" style="24" customWidth="1"/>
    <col min="5126" max="5376" width="9.140625" style="24"/>
    <col min="5377" max="5377" width="31" style="24" customWidth="1"/>
    <col min="5378" max="5378" width="7" style="24" customWidth="1"/>
    <col min="5379" max="5379" width="19.7109375" style="24" customWidth="1"/>
    <col min="5380" max="5380" width="38.140625" style="24" customWidth="1"/>
    <col min="5381" max="5381" width="28.85546875" style="24" customWidth="1"/>
    <col min="5382" max="5632" width="9.140625" style="24"/>
    <col min="5633" max="5633" width="31" style="24" customWidth="1"/>
    <col min="5634" max="5634" width="7" style="24" customWidth="1"/>
    <col min="5635" max="5635" width="19.7109375" style="24" customWidth="1"/>
    <col min="5636" max="5636" width="38.140625" style="24" customWidth="1"/>
    <col min="5637" max="5637" width="28.85546875" style="24" customWidth="1"/>
    <col min="5638" max="5888" width="9.140625" style="24"/>
    <col min="5889" max="5889" width="31" style="24" customWidth="1"/>
    <col min="5890" max="5890" width="7" style="24" customWidth="1"/>
    <col min="5891" max="5891" width="19.7109375" style="24" customWidth="1"/>
    <col min="5892" max="5892" width="38.140625" style="24" customWidth="1"/>
    <col min="5893" max="5893" width="28.85546875" style="24" customWidth="1"/>
    <col min="5894" max="6144" width="9.140625" style="24"/>
    <col min="6145" max="6145" width="31" style="24" customWidth="1"/>
    <col min="6146" max="6146" width="7" style="24" customWidth="1"/>
    <col min="6147" max="6147" width="19.7109375" style="24" customWidth="1"/>
    <col min="6148" max="6148" width="38.140625" style="24" customWidth="1"/>
    <col min="6149" max="6149" width="28.85546875" style="24" customWidth="1"/>
    <col min="6150" max="6400" width="9.140625" style="24"/>
    <col min="6401" max="6401" width="31" style="24" customWidth="1"/>
    <col min="6402" max="6402" width="7" style="24" customWidth="1"/>
    <col min="6403" max="6403" width="19.7109375" style="24" customWidth="1"/>
    <col min="6404" max="6404" width="38.140625" style="24" customWidth="1"/>
    <col min="6405" max="6405" width="28.85546875" style="24" customWidth="1"/>
    <col min="6406" max="6656" width="9.140625" style="24"/>
    <col min="6657" max="6657" width="31" style="24" customWidth="1"/>
    <col min="6658" max="6658" width="7" style="24" customWidth="1"/>
    <col min="6659" max="6659" width="19.7109375" style="24" customWidth="1"/>
    <col min="6660" max="6660" width="38.140625" style="24" customWidth="1"/>
    <col min="6661" max="6661" width="28.85546875" style="24" customWidth="1"/>
    <col min="6662" max="6912" width="9.140625" style="24"/>
    <col min="6913" max="6913" width="31" style="24" customWidth="1"/>
    <col min="6914" max="6914" width="7" style="24" customWidth="1"/>
    <col min="6915" max="6915" width="19.7109375" style="24" customWidth="1"/>
    <col min="6916" max="6916" width="38.140625" style="24" customWidth="1"/>
    <col min="6917" max="6917" width="28.85546875" style="24" customWidth="1"/>
    <col min="6918" max="7168" width="9.140625" style="24"/>
    <col min="7169" max="7169" width="31" style="24" customWidth="1"/>
    <col min="7170" max="7170" width="7" style="24" customWidth="1"/>
    <col min="7171" max="7171" width="19.7109375" style="24" customWidth="1"/>
    <col min="7172" max="7172" width="38.140625" style="24" customWidth="1"/>
    <col min="7173" max="7173" width="28.85546875" style="24" customWidth="1"/>
    <col min="7174" max="7424" width="9.140625" style="24"/>
    <col min="7425" max="7425" width="31" style="24" customWidth="1"/>
    <col min="7426" max="7426" width="7" style="24" customWidth="1"/>
    <col min="7427" max="7427" width="19.7109375" style="24" customWidth="1"/>
    <col min="7428" max="7428" width="38.140625" style="24" customWidth="1"/>
    <col min="7429" max="7429" width="28.85546875" style="24" customWidth="1"/>
    <col min="7430" max="7680" width="9.140625" style="24"/>
    <col min="7681" max="7681" width="31" style="24" customWidth="1"/>
    <col min="7682" max="7682" width="7" style="24" customWidth="1"/>
    <col min="7683" max="7683" width="19.7109375" style="24" customWidth="1"/>
    <col min="7684" max="7684" width="38.140625" style="24" customWidth="1"/>
    <col min="7685" max="7685" width="28.85546875" style="24" customWidth="1"/>
    <col min="7686" max="7936" width="9.140625" style="24"/>
    <col min="7937" max="7937" width="31" style="24" customWidth="1"/>
    <col min="7938" max="7938" width="7" style="24" customWidth="1"/>
    <col min="7939" max="7939" width="19.7109375" style="24" customWidth="1"/>
    <col min="7940" max="7940" width="38.140625" style="24" customWidth="1"/>
    <col min="7941" max="7941" width="28.85546875" style="24" customWidth="1"/>
    <col min="7942" max="8192" width="9.140625" style="24"/>
    <col min="8193" max="8193" width="31" style="24" customWidth="1"/>
    <col min="8194" max="8194" width="7" style="24" customWidth="1"/>
    <col min="8195" max="8195" width="19.7109375" style="24" customWidth="1"/>
    <col min="8196" max="8196" width="38.140625" style="24" customWidth="1"/>
    <col min="8197" max="8197" width="28.85546875" style="24" customWidth="1"/>
    <col min="8198" max="8448" width="9.140625" style="24"/>
    <col min="8449" max="8449" width="31" style="24" customWidth="1"/>
    <col min="8450" max="8450" width="7" style="24" customWidth="1"/>
    <col min="8451" max="8451" width="19.7109375" style="24" customWidth="1"/>
    <col min="8452" max="8452" width="38.140625" style="24" customWidth="1"/>
    <col min="8453" max="8453" width="28.85546875" style="24" customWidth="1"/>
    <col min="8454" max="8704" width="9.140625" style="24"/>
    <col min="8705" max="8705" width="31" style="24" customWidth="1"/>
    <col min="8706" max="8706" width="7" style="24" customWidth="1"/>
    <col min="8707" max="8707" width="19.7109375" style="24" customWidth="1"/>
    <col min="8708" max="8708" width="38.140625" style="24" customWidth="1"/>
    <col min="8709" max="8709" width="28.85546875" style="24" customWidth="1"/>
    <col min="8710" max="8960" width="9.140625" style="24"/>
    <col min="8961" max="8961" width="31" style="24" customWidth="1"/>
    <col min="8962" max="8962" width="7" style="24" customWidth="1"/>
    <col min="8963" max="8963" width="19.7109375" style="24" customWidth="1"/>
    <col min="8964" max="8964" width="38.140625" style="24" customWidth="1"/>
    <col min="8965" max="8965" width="28.85546875" style="24" customWidth="1"/>
    <col min="8966" max="9216" width="9.140625" style="24"/>
    <col min="9217" max="9217" width="31" style="24" customWidth="1"/>
    <col min="9218" max="9218" width="7" style="24" customWidth="1"/>
    <col min="9219" max="9219" width="19.7109375" style="24" customWidth="1"/>
    <col min="9220" max="9220" width="38.140625" style="24" customWidth="1"/>
    <col min="9221" max="9221" width="28.85546875" style="24" customWidth="1"/>
    <col min="9222" max="9472" width="9.140625" style="24"/>
    <col min="9473" max="9473" width="31" style="24" customWidth="1"/>
    <col min="9474" max="9474" width="7" style="24" customWidth="1"/>
    <col min="9475" max="9475" width="19.7109375" style="24" customWidth="1"/>
    <col min="9476" max="9476" width="38.140625" style="24" customWidth="1"/>
    <col min="9477" max="9477" width="28.85546875" style="24" customWidth="1"/>
    <col min="9478" max="9728" width="9.140625" style="24"/>
    <col min="9729" max="9729" width="31" style="24" customWidth="1"/>
    <col min="9730" max="9730" width="7" style="24" customWidth="1"/>
    <col min="9731" max="9731" width="19.7109375" style="24" customWidth="1"/>
    <col min="9732" max="9732" width="38.140625" style="24" customWidth="1"/>
    <col min="9733" max="9733" width="28.85546875" style="24" customWidth="1"/>
    <col min="9734" max="9984" width="9.140625" style="24"/>
    <col min="9985" max="9985" width="31" style="24" customWidth="1"/>
    <col min="9986" max="9986" width="7" style="24" customWidth="1"/>
    <col min="9987" max="9987" width="19.7109375" style="24" customWidth="1"/>
    <col min="9988" max="9988" width="38.140625" style="24" customWidth="1"/>
    <col min="9989" max="9989" width="28.85546875" style="24" customWidth="1"/>
    <col min="9990" max="10240" width="9.140625" style="24"/>
    <col min="10241" max="10241" width="31" style="24" customWidth="1"/>
    <col min="10242" max="10242" width="7" style="24" customWidth="1"/>
    <col min="10243" max="10243" width="19.7109375" style="24" customWidth="1"/>
    <col min="10244" max="10244" width="38.140625" style="24" customWidth="1"/>
    <col min="10245" max="10245" width="28.85546875" style="24" customWidth="1"/>
    <col min="10246" max="10496" width="9.140625" style="24"/>
    <col min="10497" max="10497" width="31" style="24" customWidth="1"/>
    <col min="10498" max="10498" width="7" style="24" customWidth="1"/>
    <col min="10499" max="10499" width="19.7109375" style="24" customWidth="1"/>
    <col min="10500" max="10500" width="38.140625" style="24" customWidth="1"/>
    <col min="10501" max="10501" width="28.85546875" style="24" customWidth="1"/>
    <col min="10502" max="10752" width="9.140625" style="24"/>
    <col min="10753" max="10753" width="31" style="24" customWidth="1"/>
    <col min="10754" max="10754" width="7" style="24" customWidth="1"/>
    <col min="10755" max="10755" width="19.7109375" style="24" customWidth="1"/>
    <col min="10756" max="10756" width="38.140625" style="24" customWidth="1"/>
    <col min="10757" max="10757" width="28.85546875" style="24" customWidth="1"/>
    <col min="10758" max="11008" width="9.140625" style="24"/>
    <col min="11009" max="11009" width="31" style="24" customWidth="1"/>
    <col min="11010" max="11010" width="7" style="24" customWidth="1"/>
    <col min="11011" max="11011" width="19.7109375" style="24" customWidth="1"/>
    <col min="11012" max="11012" width="38.140625" style="24" customWidth="1"/>
    <col min="11013" max="11013" width="28.85546875" style="24" customWidth="1"/>
    <col min="11014" max="11264" width="9.140625" style="24"/>
    <col min="11265" max="11265" width="31" style="24" customWidth="1"/>
    <col min="11266" max="11266" width="7" style="24" customWidth="1"/>
    <col min="11267" max="11267" width="19.7109375" style="24" customWidth="1"/>
    <col min="11268" max="11268" width="38.140625" style="24" customWidth="1"/>
    <col min="11269" max="11269" width="28.85546875" style="24" customWidth="1"/>
    <col min="11270" max="11520" width="9.140625" style="24"/>
    <col min="11521" max="11521" width="31" style="24" customWidth="1"/>
    <col min="11522" max="11522" width="7" style="24" customWidth="1"/>
    <col min="11523" max="11523" width="19.7109375" style="24" customWidth="1"/>
    <col min="11524" max="11524" width="38.140625" style="24" customWidth="1"/>
    <col min="11525" max="11525" width="28.85546875" style="24" customWidth="1"/>
    <col min="11526" max="11776" width="9.140625" style="24"/>
    <col min="11777" max="11777" width="31" style="24" customWidth="1"/>
    <col min="11778" max="11778" width="7" style="24" customWidth="1"/>
    <col min="11779" max="11779" width="19.7109375" style="24" customWidth="1"/>
    <col min="11780" max="11780" width="38.140625" style="24" customWidth="1"/>
    <col min="11781" max="11781" width="28.85546875" style="24" customWidth="1"/>
    <col min="11782" max="12032" width="9.140625" style="24"/>
    <col min="12033" max="12033" width="31" style="24" customWidth="1"/>
    <col min="12034" max="12034" width="7" style="24" customWidth="1"/>
    <col min="12035" max="12035" width="19.7109375" style="24" customWidth="1"/>
    <col min="12036" max="12036" width="38.140625" style="24" customWidth="1"/>
    <col min="12037" max="12037" width="28.85546875" style="24" customWidth="1"/>
    <col min="12038" max="12288" width="9.140625" style="24"/>
    <col min="12289" max="12289" width="31" style="24" customWidth="1"/>
    <col min="12290" max="12290" width="7" style="24" customWidth="1"/>
    <col min="12291" max="12291" width="19.7109375" style="24" customWidth="1"/>
    <col min="12292" max="12292" width="38.140625" style="24" customWidth="1"/>
    <col min="12293" max="12293" width="28.85546875" style="24" customWidth="1"/>
    <col min="12294" max="12544" width="9.140625" style="24"/>
    <col min="12545" max="12545" width="31" style="24" customWidth="1"/>
    <col min="12546" max="12546" width="7" style="24" customWidth="1"/>
    <col min="12547" max="12547" width="19.7109375" style="24" customWidth="1"/>
    <col min="12548" max="12548" width="38.140625" style="24" customWidth="1"/>
    <col min="12549" max="12549" width="28.85546875" style="24" customWidth="1"/>
    <col min="12550" max="12800" width="9.140625" style="24"/>
    <col min="12801" max="12801" width="31" style="24" customWidth="1"/>
    <col min="12802" max="12802" width="7" style="24" customWidth="1"/>
    <col min="12803" max="12803" width="19.7109375" style="24" customWidth="1"/>
    <col min="12804" max="12804" width="38.140625" style="24" customWidth="1"/>
    <col min="12805" max="12805" width="28.85546875" style="24" customWidth="1"/>
    <col min="12806" max="13056" width="9.140625" style="24"/>
    <col min="13057" max="13057" width="31" style="24" customWidth="1"/>
    <col min="13058" max="13058" width="7" style="24" customWidth="1"/>
    <col min="13059" max="13059" width="19.7109375" style="24" customWidth="1"/>
    <col min="13060" max="13060" width="38.140625" style="24" customWidth="1"/>
    <col min="13061" max="13061" width="28.85546875" style="24" customWidth="1"/>
    <col min="13062" max="13312" width="9.140625" style="24"/>
    <col min="13313" max="13313" width="31" style="24" customWidth="1"/>
    <col min="13314" max="13314" width="7" style="24" customWidth="1"/>
    <col min="13315" max="13315" width="19.7109375" style="24" customWidth="1"/>
    <col min="13316" max="13316" width="38.140625" style="24" customWidth="1"/>
    <col min="13317" max="13317" width="28.85546875" style="24" customWidth="1"/>
    <col min="13318" max="13568" width="9.140625" style="24"/>
    <col min="13569" max="13569" width="31" style="24" customWidth="1"/>
    <col min="13570" max="13570" width="7" style="24" customWidth="1"/>
    <col min="13571" max="13571" width="19.7109375" style="24" customWidth="1"/>
    <col min="13572" max="13572" width="38.140625" style="24" customWidth="1"/>
    <col min="13573" max="13573" width="28.85546875" style="24" customWidth="1"/>
    <col min="13574" max="13824" width="9.140625" style="24"/>
    <col min="13825" max="13825" width="31" style="24" customWidth="1"/>
    <col min="13826" max="13826" width="7" style="24" customWidth="1"/>
    <col min="13827" max="13827" width="19.7109375" style="24" customWidth="1"/>
    <col min="13828" max="13828" width="38.140625" style="24" customWidth="1"/>
    <col min="13829" max="13829" width="28.85546875" style="24" customWidth="1"/>
    <col min="13830" max="14080" width="9.140625" style="24"/>
    <col min="14081" max="14081" width="31" style="24" customWidth="1"/>
    <col min="14082" max="14082" width="7" style="24" customWidth="1"/>
    <col min="14083" max="14083" width="19.7109375" style="24" customWidth="1"/>
    <col min="14084" max="14084" width="38.140625" style="24" customWidth="1"/>
    <col min="14085" max="14085" width="28.85546875" style="24" customWidth="1"/>
    <col min="14086" max="14336" width="9.140625" style="24"/>
    <col min="14337" max="14337" width="31" style="24" customWidth="1"/>
    <col min="14338" max="14338" width="7" style="24" customWidth="1"/>
    <col min="14339" max="14339" width="19.7109375" style="24" customWidth="1"/>
    <col min="14340" max="14340" width="38.140625" style="24" customWidth="1"/>
    <col min="14341" max="14341" width="28.85546875" style="24" customWidth="1"/>
    <col min="14342" max="14592" width="9.140625" style="24"/>
    <col min="14593" max="14593" width="31" style="24" customWidth="1"/>
    <col min="14594" max="14594" width="7" style="24" customWidth="1"/>
    <col min="14595" max="14595" width="19.7109375" style="24" customWidth="1"/>
    <col min="14596" max="14596" width="38.140625" style="24" customWidth="1"/>
    <col min="14597" max="14597" width="28.85546875" style="24" customWidth="1"/>
    <col min="14598" max="14848" width="9.140625" style="24"/>
    <col min="14849" max="14849" width="31" style="24" customWidth="1"/>
    <col min="14850" max="14850" width="7" style="24" customWidth="1"/>
    <col min="14851" max="14851" width="19.7109375" style="24" customWidth="1"/>
    <col min="14852" max="14852" width="38.140625" style="24" customWidth="1"/>
    <col min="14853" max="14853" width="28.85546875" style="24" customWidth="1"/>
    <col min="14854" max="15104" width="9.140625" style="24"/>
    <col min="15105" max="15105" width="31" style="24" customWidth="1"/>
    <col min="15106" max="15106" width="7" style="24" customWidth="1"/>
    <col min="15107" max="15107" width="19.7109375" style="24" customWidth="1"/>
    <col min="15108" max="15108" width="38.140625" style="24" customWidth="1"/>
    <col min="15109" max="15109" width="28.85546875" style="24" customWidth="1"/>
    <col min="15110" max="15360" width="9.140625" style="24"/>
    <col min="15361" max="15361" width="31" style="24" customWidth="1"/>
    <col min="15362" max="15362" width="7" style="24" customWidth="1"/>
    <col min="15363" max="15363" width="19.7109375" style="24" customWidth="1"/>
    <col min="15364" max="15364" width="38.140625" style="24" customWidth="1"/>
    <col min="15365" max="15365" width="28.85546875" style="24" customWidth="1"/>
    <col min="15366" max="15616" width="9.140625" style="24"/>
    <col min="15617" max="15617" width="31" style="24" customWidth="1"/>
    <col min="15618" max="15618" width="7" style="24" customWidth="1"/>
    <col min="15619" max="15619" width="19.7109375" style="24" customWidth="1"/>
    <col min="15620" max="15620" width="38.140625" style="24" customWidth="1"/>
    <col min="15621" max="15621" width="28.85546875" style="24" customWidth="1"/>
    <col min="15622" max="15872" width="9.140625" style="24"/>
    <col min="15873" max="15873" width="31" style="24" customWidth="1"/>
    <col min="15874" max="15874" width="7" style="24" customWidth="1"/>
    <col min="15875" max="15875" width="19.7109375" style="24" customWidth="1"/>
    <col min="15876" max="15876" width="38.140625" style="24" customWidth="1"/>
    <col min="15877" max="15877" width="28.85546875" style="24" customWidth="1"/>
    <col min="15878" max="16128" width="9.140625" style="24"/>
    <col min="16129" max="16129" width="31" style="24" customWidth="1"/>
    <col min="16130" max="16130" width="7" style="24" customWidth="1"/>
    <col min="16131" max="16131" width="19.7109375" style="24" customWidth="1"/>
    <col min="16132" max="16132" width="38.140625" style="24" customWidth="1"/>
    <col min="16133" max="16133" width="28.85546875" style="24" customWidth="1"/>
    <col min="16134" max="16384" width="9.140625" style="24"/>
  </cols>
  <sheetData>
    <row r="1" spans="1:5" ht="18.75" hidden="1" customHeight="1">
      <c r="A1" s="130" t="s">
        <v>111</v>
      </c>
      <c r="B1" s="131"/>
      <c r="C1" s="131"/>
      <c r="D1" s="131"/>
      <c r="E1" s="132"/>
    </row>
    <row r="2" spans="1:5" ht="21.75" hidden="1" customHeight="1">
      <c r="A2" s="133"/>
      <c r="B2" s="134"/>
      <c r="C2" s="134"/>
      <c r="D2" s="134"/>
      <c r="E2" s="135"/>
    </row>
    <row r="3" spans="1:5" ht="31.5" hidden="1" customHeight="1">
      <c r="A3" s="136"/>
      <c r="B3" s="136" t="s">
        <v>4</v>
      </c>
      <c r="C3" s="136" t="s">
        <v>112</v>
      </c>
      <c r="D3" s="136" t="s">
        <v>113</v>
      </c>
      <c r="E3" s="136" t="s">
        <v>114</v>
      </c>
    </row>
    <row r="4" spans="1:5" ht="46.5" hidden="1" customHeight="1">
      <c r="A4" s="137"/>
      <c r="B4" s="137"/>
      <c r="C4" s="136"/>
      <c r="D4" s="136"/>
      <c r="E4" s="136"/>
    </row>
    <row r="5" spans="1:5" hidden="1">
      <c r="A5" s="25">
        <v>1</v>
      </c>
      <c r="B5" s="26">
        <v>2</v>
      </c>
      <c r="C5" s="26">
        <v>3</v>
      </c>
      <c r="D5" s="26">
        <v>4</v>
      </c>
      <c r="E5" s="26">
        <v>5</v>
      </c>
    </row>
    <row r="6" spans="1:5" hidden="1">
      <c r="A6" s="27" t="s">
        <v>5</v>
      </c>
      <c r="B6" s="28" t="s">
        <v>12</v>
      </c>
      <c r="C6" s="29">
        <f>SUM(C7:C8)</f>
        <v>0</v>
      </c>
      <c r="D6" s="29">
        <f>SUM(D7:D8)</f>
        <v>0</v>
      </c>
      <c r="E6" s="29">
        <f>SUM(E7:E8)</f>
        <v>0</v>
      </c>
    </row>
    <row r="7" spans="1:5" hidden="1">
      <c r="A7" s="30" t="s">
        <v>115</v>
      </c>
      <c r="B7" s="28" t="s">
        <v>16</v>
      </c>
      <c r="C7" s="31"/>
      <c r="D7" s="31"/>
      <c r="E7" s="31"/>
    </row>
    <row r="8" spans="1:5" hidden="1">
      <c r="A8" s="32" t="s">
        <v>116</v>
      </c>
      <c r="B8" s="28" t="s">
        <v>18</v>
      </c>
      <c r="C8" s="31"/>
      <c r="D8" s="31"/>
      <c r="E8" s="31"/>
    </row>
    <row r="9" spans="1:5" hidden="1">
      <c r="A9" s="33"/>
      <c r="B9" s="33"/>
      <c r="C9" s="33"/>
      <c r="D9" s="33"/>
    </row>
    <row r="10" spans="1:5" hidden="1">
      <c r="A10" s="33"/>
      <c r="B10" s="33"/>
      <c r="C10" s="33"/>
      <c r="D10" s="33"/>
    </row>
    <row r="11" spans="1:5" hidden="1">
      <c r="A11" s="33"/>
      <c r="B11" s="33"/>
      <c r="C11" s="33"/>
      <c r="D11" s="33"/>
    </row>
    <row r="12" spans="1:5" hidden="1">
      <c r="A12" s="33"/>
      <c r="B12" s="33"/>
      <c r="C12" s="33"/>
      <c r="D12" s="33"/>
    </row>
    <row r="13" spans="1:5" hidden="1">
      <c r="A13" s="33"/>
      <c r="B13" s="33"/>
      <c r="C13" s="33"/>
      <c r="D13" s="33"/>
    </row>
    <row r="14" spans="1:5" hidden="1">
      <c r="A14" s="33"/>
      <c r="B14" s="33"/>
      <c r="C14" s="33"/>
      <c r="D14" s="33"/>
    </row>
    <row r="15" spans="1:5" hidden="1">
      <c r="A15" s="33"/>
      <c r="B15" s="33"/>
      <c r="C15" s="33"/>
      <c r="D15" s="34"/>
    </row>
    <row r="16" spans="1:5" hidden="1">
      <c r="A16" s="33"/>
      <c r="B16" s="33"/>
      <c r="C16" s="33"/>
      <c r="D16" s="33"/>
    </row>
    <row r="17" spans="1:4" hidden="1">
      <c r="A17" s="33"/>
      <c r="B17" s="33"/>
      <c r="C17" s="33"/>
      <c r="D17" s="33"/>
    </row>
    <row r="18" spans="1:4" hidden="1">
      <c r="A18" s="33"/>
      <c r="B18" s="33"/>
      <c r="C18" s="33"/>
      <c r="D18" s="33"/>
    </row>
    <row r="19" spans="1:4" hidden="1">
      <c r="A19" s="33"/>
      <c r="B19" s="33"/>
      <c r="C19" s="33"/>
      <c r="D19" s="33"/>
    </row>
    <row r="20" spans="1:4" hidden="1">
      <c r="A20" s="33"/>
      <c r="B20" s="33"/>
      <c r="C20" s="33"/>
      <c r="D20" s="33"/>
    </row>
    <row r="21" spans="1:4" hidden="1">
      <c r="A21" s="33"/>
      <c r="B21" s="33"/>
      <c r="C21" s="33"/>
      <c r="D21" s="33"/>
    </row>
    <row r="22" spans="1:4" hidden="1">
      <c r="A22" s="33"/>
      <c r="B22" s="33"/>
      <c r="C22" s="33"/>
      <c r="D22" s="33"/>
    </row>
    <row r="23" spans="1:4" hidden="1">
      <c r="A23" s="33"/>
      <c r="B23" s="33"/>
      <c r="C23" s="33"/>
      <c r="D23" s="33"/>
    </row>
    <row r="24" spans="1:4" hidden="1">
      <c r="A24" s="33"/>
      <c r="B24" s="33"/>
      <c r="C24" s="33"/>
      <c r="D24" s="33"/>
    </row>
    <row r="25" spans="1:4" hidden="1">
      <c r="A25" s="33"/>
      <c r="B25" s="33"/>
      <c r="C25" s="33"/>
      <c r="D25" s="33"/>
    </row>
    <row r="26" spans="1:4" hidden="1">
      <c r="A26" s="33"/>
      <c r="B26" s="33"/>
      <c r="C26" s="33"/>
      <c r="D26" s="33"/>
    </row>
    <row r="27" spans="1:4" hidden="1">
      <c r="A27" s="33"/>
      <c r="B27" s="33"/>
      <c r="C27" s="33"/>
      <c r="D27" s="33"/>
    </row>
    <row r="28" spans="1:4" hidden="1">
      <c r="A28" s="33"/>
      <c r="B28" s="33"/>
      <c r="C28" s="33"/>
      <c r="D28" s="33"/>
    </row>
    <row r="29" spans="1:4" hidden="1">
      <c r="A29" s="33"/>
      <c r="B29" s="33"/>
      <c r="C29" s="33"/>
      <c r="D29" s="33"/>
    </row>
    <row r="30" spans="1:4" hidden="1">
      <c r="A30" s="33"/>
      <c r="B30" s="33"/>
      <c r="C30" s="33"/>
      <c r="D30" s="33"/>
    </row>
    <row r="31" spans="1:4" hidden="1">
      <c r="A31" s="33"/>
      <c r="B31" s="33"/>
      <c r="C31" s="33"/>
      <c r="D31" s="33"/>
    </row>
    <row r="32" spans="1:4" hidden="1">
      <c r="A32" s="33"/>
      <c r="B32" s="33"/>
      <c r="C32" s="33"/>
      <c r="D32" s="33"/>
    </row>
    <row r="33" spans="1:4" hidden="1">
      <c r="A33" s="33"/>
      <c r="B33" s="33"/>
      <c r="C33" s="33"/>
      <c r="D33" s="33"/>
    </row>
    <row r="34" spans="1:4" hidden="1">
      <c r="A34" s="33"/>
      <c r="B34" s="33"/>
      <c r="C34" s="33"/>
      <c r="D34" s="33"/>
    </row>
    <row r="35" spans="1:4" hidden="1">
      <c r="A35" s="33"/>
      <c r="B35" s="33"/>
      <c r="C35" s="33"/>
      <c r="D35" s="33"/>
    </row>
    <row r="36" spans="1:4" hidden="1">
      <c r="A36" s="33"/>
      <c r="B36" s="33"/>
      <c r="C36" s="33"/>
      <c r="D36" s="33"/>
    </row>
    <row r="37" spans="1:4" hidden="1">
      <c r="A37" s="33"/>
      <c r="B37" s="33"/>
      <c r="C37" s="33"/>
      <c r="D37" s="33"/>
    </row>
    <row r="38" spans="1:4" hidden="1">
      <c r="A38" s="33"/>
      <c r="B38" s="33"/>
      <c r="C38" s="33"/>
      <c r="D38" s="33"/>
    </row>
    <row r="39" spans="1:4" hidden="1">
      <c r="A39" s="33"/>
      <c r="B39" s="33"/>
      <c r="C39" s="33"/>
      <c r="D39" s="33"/>
    </row>
    <row r="40" spans="1:4" hidden="1">
      <c r="A40" s="33"/>
      <c r="B40" s="33"/>
      <c r="C40" s="33"/>
      <c r="D40" s="33"/>
    </row>
    <row r="41" spans="1:4" hidden="1">
      <c r="A41" s="33"/>
      <c r="B41" s="33"/>
      <c r="C41" s="33"/>
      <c r="D41" s="33"/>
    </row>
    <row r="42" spans="1:4" hidden="1">
      <c r="A42" s="33"/>
      <c r="B42" s="33"/>
      <c r="C42" s="33"/>
      <c r="D42" s="33"/>
    </row>
    <row r="43" spans="1:4" hidden="1">
      <c r="A43" s="33"/>
      <c r="B43" s="33"/>
      <c r="C43" s="33"/>
      <c r="D43" s="33"/>
    </row>
    <row r="44" spans="1:4" hidden="1">
      <c r="A44" s="33"/>
      <c r="B44" s="33"/>
      <c r="C44" s="33"/>
      <c r="D44" s="33"/>
    </row>
    <row r="45" spans="1:4" hidden="1">
      <c r="A45" s="33"/>
      <c r="B45" s="33"/>
      <c r="C45" s="33"/>
      <c r="D45" s="33"/>
    </row>
    <row r="46" spans="1:4" hidden="1">
      <c r="A46" s="33"/>
      <c r="B46" s="33"/>
      <c r="C46" s="33"/>
      <c r="D46" s="33"/>
    </row>
    <row r="47" spans="1:4" hidden="1">
      <c r="A47" s="33"/>
      <c r="B47" s="33"/>
      <c r="C47" s="33"/>
      <c r="D47" s="33"/>
    </row>
    <row r="48" spans="1:4" hidden="1">
      <c r="A48" s="33"/>
      <c r="B48" s="33"/>
      <c r="C48" s="33"/>
      <c r="D48" s="33"/>
    </row>
    <row r="49" spans="1:4" hidden="1">
      <c r="A49" s="33"/>
      <c r="B49" s="33"/>
      <c r="C49" s="33"/>
      <c r="D49" s="33"/>
    </row>
    <row r="50" spans="1:4" hidden="1">
      <c r="A50" s="33"/>
      <c r="B50" s="33"/>
      <c r="C50" s="33"/>
      <c r="D50" s="33"/>
    </row>
    <row r="51" spans="1:4" hidden="1">
      <c r="A51" s="33"/>
      <c r="B51" s="33"/>
      <c r="C51" s="33"/>
      <c r="D51" s="33"/>
    </row>
    <row r="52" spans="1:4" hidden="1">
      <c r="A52" s="33"/>
      <c r="B52" s="33"/>
      <c r="C52" s="33"/>
      <c r="D52" s="33"/>
    </row>
    <row r="53" spans="1:4" hidden="1">
      <c r="A53" s="33"/>
      <c r="B53" s="33"/>
      <c r="C53" s="33"/>
      <c r="D53" s="33"/>
    </row>
    <row r="54" spans="1:4" hidden="1">
      <c r="A54" s="35"/>
      <c r="B54" s="35"/>
      <c r="C54" s="35"/>
      <c r="D54" s="35"/>
    </row>
    <row r="55" spans="1:4" hidden="1">
      <c r="A55" s="35"/>
      <c r="B55" s="35"/>
      <c r="C55" s="35"/>
      <c r="D55" s="35"/>
    </row>
    <row r="56" spans="1:4" hidden="1">
      <c r="A56" s="35"/>
      <c r="B56" s="35"/>
      <c r="C56" s="35"/>
      <c r="D56" s="35"/>
    </row>
    <row r="57" spans="1:4" hidden="1">
      <c r="A57" s="35"/>
      <c r="B57" s="35"/>
      <c r="C57" s="35"/>
      <c r="D57" s="35"/>
    </row>
    <row r="58" spans="1:4" hidden="1">
      <c r="A58" s="35"/>
      <c r="B58" s="35"/>
      <c r="C58" s="35"/>
      <c r="D58" s="35"/>
    </row>
    <row r="59" spans="1:4" hidden="1">
      <c r="A59" s="35"/>
      <c r="B59" s="35"/>
      <c r="C59" s="35"/>
      <c r="D59" s="35"/>
    </row>
    <row r="60" spans="1:4" hidden="1">
      <c r="A60" s="35"/>
      <c r="B60" s="35"/>
      <c r="C60" s="35"/>
      <c r="D60" s="35"/>
    </row>
    <row r="61" spans="1:4" hidden="1">
      <c r="A61" s="35"/>
      <c r="B61" s="35"/>
      <c r="C61" s="35"/>
      <c r="D61" s="35"/>
    </row>
    <row r="62" spans="1:4" hidden="1">
      <c r="A62" s="35"/>
      <c r="B62" s="35"/>
      <c r="C62" s="35"/>
      <c r="D62" s="35"/>
    </row>
    <row r="63" spans="1:4" hidden="1">
      <c r="A63" s="35"/>
      <c r="B63" s="35"/>
      <c r="C63" s="35"/>
      <c r="D63" s="35"/>
    </row>
    <row r="64" spans="1:4" hidden="1">
      <c r="A64" s="35"/>
      <c r="B64" s="35"/>
      <c r="C64" s="35"/>
      <c r="D64" s="35"/>
    </row>
    <row r="65" spans="1:4" hidden="1">
      <c r="A65" s="35"/>
      <c r="B65" s="35"/>
      <c r="C65" s="35"/>
      <c r="D65" s="35"/>
    </row>
    <row r="66" spans="1:4" hidden="1">
      <c r="A66" s="35"/>
      <c r="B66" s="35"/>
      <c r="C66" s="35"/>
      <c r="D66" s="35"/>
    </row>
    <row r="67" spans="1:4" hidden="1">
      <c r="A67" s="35"/>
      <c r="B67" s="35"/>
      <c r="C67" s="35"/>
      <c r="D67" s="35"/>
    </row>
    <row r="68" spans="1:4" hidden="1">
      <c r="A68" s="35"/>
      <c r="B68" s="35"/>
      <c r="C68" s="35"/>
      <c r="D68" s="35"/>
    </row>
    <row r="69" spans="1:4" hidden="1">
      <c r="A69" s="35"/>
      <c r="B69" s="35"/>
      <c r="C69" s="35"/>
      <c r="D69" s="35"/>
    </row>
    <row r="70" spans="1:4" hidden="1">
      <c r="A70" s="35"/>
      <c r="B70" s="35"/>
      <c r="C70" s="35"/>
      <c r="D70" s="35"/>
    </row>
    <row r="71" spans="1:4" hidden="1">
      <c r="A71" s="35"/>
      <c r="B71" s="35"/>
      <c r="C71" s="35"/>
      <c r="D71" s="35"/>
    </row>
    <row r="72" spans="1:4" hidden="1">
      <c r="A72" s="35"/>
      <c r="B72" s="35"/>
      <c r="C72" s="35"/>
      <c r="D72" s="35"/>
    </row>
    <row r="73" spans="1:4" hidden="1">
      <c r="A73" s="35"/>
      <c r="B73" s="35"/>
      <c r="C73" s="35"/>
      <c r="D73" s="35"/>
    </row>
    <row r="74" spans="1:4" hidden="1">
      <c r="A74" s="35"/>
      <c r="B74" s="35"/>
      <c r="C74" s="35"/>
      <c r="D74" s="35"/>
    </row>
    <row r="75" spans="1:4" hidden="1">
      <c r="A75" s="35"/>
      <c r="B75" s="35"/>
      <c r="C75" s="35"/>
      <c r="D75" s="35"/>
    </row>
    <row r="76" spans="1:4" hidden="1">
      <c r="A76" s="35"/>
      <c r="B76" s="35"/>
      <c r="C76" s="35"/>
      <c r="D76" s="35"/>
    </row>
    <row r="77" spans="1:4" hidden="1">
      <c r="A77" s="35"/>
      <c r="B77" s="35"/>
      <c r="C77" s="35"/>
      <c r="D77" s="35"/>
    </row>
    <row r="78" spans="1:4" hidden="1">
      <c r="A78" s="35"/>
      <c r="B78" s="35"/>
      <c r="C78" s="35"/>
      <c r="D78" s="35"/>
    </row>
    <row r="79" spans="1:4" hidden="1">
      <c r="A79" s="35"/>
      <c r="B79" s="35"/>
      <c r="C79" s="35"/>
      <c r="D79" s="35"/>
    </row>
    <row r="80" spans="1:4" hidden="1">
      <c r="A80" s="35"/>
      <c r="B80" s="35"/>
      <c r="C80" s="35"/>
      <c r="D80" s="35"/>
    </row>
    <row r="81" spans="1:4" hidden="1">
      <c r="A81" s="35"/>
      <c r="B81" s="35"/>
      <c r="C81" s="35"/>
      <c r="D81" s="35"/>
    </row>
    <row r="82" spans="1:4" hidden="1">
      <c r="A82" s="35"/>
      <c r="B82" s="35"/>
      <c r="C82" s="35"/>
      <c r="D82" s="35"/>
    </row>
    <row r="83" spans="1:4" hidden="1">
      <c r="A83" s="35"/>
      <c r="B83" s="35"/>
      <c r="C83" s="35"/>
      <c r="D83" s="35"/>
    </row>
    <row r="84" spans="1:4" hidden="1">
      <c r="A84" s="35"/>
      <c r="B84" s="35"/>
      <c r="C84" s="35"/>
      <c r="D84" s="35"/>
    </row>
    <row r="85" spans="1:4" hidden="1">
      <c r="A85" s="35"/>
      <c r="B85" s="35"/>
      <c r="C85" s="35"/>
      <c r="D85" s="35"/>
    </row>
    <row r="86" spans="1:4" hidden="1">
      <c r="A86" s="35"/>
      <c r="B86" s="35"/>
      <c r="C86" s="35"/>
      <c r="D86" s="35"/>
    </row>
    <row r="87" spans="1:4" hidden="1">
      <c r="A87" s="35"/>
      <c r="B87" s="35"/>
      <c r="C87" s="35"/>
      <c r="D87" s="35"/>
    </row>
    <row r="88" spans="1:4" hidden="1">
      <c r="A88" s="35"/>
      <c r="B88" s="35"/>
      <c r="C88" s="35"/>
      <c r="D88" s="35"/>
    </row>
    <row r="89" spans="1:4" hidden="1">
      <c r="A89" s="35"/>
      <c r="B89" s="35"/>
      <c r="C89" s="35"/>
      <c r="D89" s="35"/>
    </row>
    <row r="90" spans="1:4" hidden="1">
      <c r="A90" s="35"/>
      <c r="B90" s="35"/>
      <c r="C90" s="35"/>
      <c r="D90" s="35"/>
    </row>
    <row r="91" spans="1:4" hidden="1">
      <c r="A91" s="35"/>
      <c r="B91" s="35"/>
      <c r="C91" s="35"/>
      <c r="D91" s="35"/>
    </row>
    <row r="92" spans="1:4" hidden="1">
      <c r="A92" s="35"/>
      <c r="B92" s="35"/>
      <c r="C92" s="35"/>
      <c r="D92" s="35"/>
    </row>
    <row r="93" spans="1:4" hidden="1">
      <c r="A93" s="35"/>
      <c r="B93" s="35"/>
      <c r="C93" s="35"/>
      <c r="D93" s="35"/>
    </row>
    <row r="94" spans="1:4" hidden="1">
      <c r="A94" s="35"/>
      <c r="B94" s="35"/>
      <c r="C94" s="35"/>
      <c r="D94" s="35"/>
    </row>
    <row r="95" spans="1:4" hidden="1">
      <c r="A95" s="35"/>
      <c r="B95" s="35"/>
      <c r="C95" s="35"/>
      <c r="D95" s="35"/>
    </row>
    <row r="96" spans="1:4" hidden="1">
      <c r="A96" s="35"/>
      <c r="B96" s="35"/>
      <c r="C96" s="35"/>
      <c r="D96" s="35"/>
    </row>
    <row r="97" spans="1:4" hidden="1">
      <c r="A97" s="35"/>
      <c r="B97" s="35"/>
      <c r="C97" s="35"/>
      <c r="D97" s="35"/>
    </row>
    <row r="98" spans="1:4" hidden="1">
      <c r="A98" s="35"/>
      <c r="B98" s="35"/>
      <c r="C98" s="35"/>
      <c r="D98" s="35"/>
    </row>
    <row r="99" spans="1:4" hidden="1">
      <c r="A99" s="35"/>
      <c r="B99" s="35"/>
      <c r="C99" s="35"/>
      <c r="D99" s="35"/>
    </row>
    <row r="100" spans="1:4" hidden="1">
      <c r="A100" s="35"/>
      <c r="B100" s="35"/>
      <c r="C100" s="35"/>
      <c r="D100" s="35"/>
    </row>
    <row r="101" spans="1:4" hidden="1">
      <c r="A101" s="35"/>
      <c r="B101" s="35"/>
      <c r="C101" s="35"/>
      <c r="D101" s="35"/>
    </row>
    <row r="102" spans="1:4" hidden="1">
      <c r="A102" s="35"/>
      <c r="B102" s="35"/>
      <c r="C102" s="35"/>
      <c r="D102" s="35"/>
    </row>
    <row r="103" spans="1:4" hidden="1">
      <c r="A103" s="35"/>
      <c r="B103" s="35"/>
      <c r="C103" s="35"/>
      <c r="D103" s="35"/>
    </row>
    <row r="104" spans="1:4" hidden="1">
      <c r="A104" s="35"/>
      <c r="B104" s="35"/>
      <c r="C104" s="35"/>
      <c r="D104" s="35"/>
    </row>
    <row r="105" spans="1:4" hidden="1">
      <c r="A105" s="35"/>
      <c r="B105" s="35"/>
      <c r="C105" s="35"/>
      <c r="D105" s="35"/>
    </row>
    <row r="106" spans="1:4" hidden="1">
      <c r="A106" s="35"/>
      <c r="B106" s="35"/>
      <c r="C106" s="35"/>
      <c r="D106" s="35"/>
    </row>
    <row r="107" spans="1:4" hidden="1">
      <c r="A107" s="35"/>
      <c r="B107" s="35"/>
      <c r="C107" s="35"/>
      <c r="D107" s="35"/>
    </row>
    <row r="108" spans="1:4" hidden="1">
      <c r="A108" s="35"/>
      <c r="B108" s="35"/>
      <c r="C108" s="35"/>
      <c r="D108" s="35"/>
    </row>
    <row r="109" spans="1:4" hidden="1">
      <c r="A109" s="35"/>
      <c r="B109" s="35"/>
      <c r="C109" s="35"/>
      <c r="D109" s="35"/>
    </row>
    <row r="110" spans="1:4" hidden="1">
      <c r="A110" s="35"/>
      <c r="B110" s="35"/>
      <c r="C110" s="35"/>
      <c r="D110" s="35"/>
    </row>
    <row r="111" spans="1:4" hidden="1">
      <c r="A111" s="35"/>
      <c r="B111" s="35"/>
      <c r="C111" s="35"/>
      <c r="D111" s="35"/>
    </row>
    <row r="112" spans="1:4" hidden="1">
      <c r="A112" s="35"/>
      <c r="B112" s="35"/>
      <c r="C112" s="35"/>
      <c r="D112" s="35"/>
    </row>
    <row r="113" spans="1:4" hidden="1">
      <c r="A113" s="35"/>
      <c r="B113" s="35"/>
      <c r="C113" s="35"/>
      <c r="D113" s="35"/>
    </row>
    <row r="114" spans="1:4" hidden="1">
      <c r="A114" s="35"/>
      <c r="B114" s="35"/>
      <c r="C114" s="35"/>
      <c r="D114" s="35"/>
    </row>
    <row r="115" spans="1:4" hidden="1">
      <c r="A115" s="35"/>
      <c r="B115" s="35"/>
      <c r="C115" s="35"/>
      <c r="D115" s="35"/>
    </row>
    <row r="116" spans="1:4" hidden="1">
      <c r="A116" s="35"/>
      <c r="B116" s="35"/>
      <c r="C116" s="35"/>
      <c r="D116" s="35"/>
    </row>
    <row r="117" spans="1:4" hidden="1">
      <c r="A117" s="35"/>
      <c r="B117" s="35"/>
      <c r="C117" s="35"/>
      <c r="D117" s="35"/>
    </row>
    <row r="118" spans="1:4" hidden="1">
      <c r="A118" s="35"/>
      <c r="B118" s="35"/>
      <c r="C118" s="35"/>
      <c r="D118" s="35"/>
    </row>
    <row r="119" spans="1:4" hidden="1">
      <c r="A119" s="35"/>
      <c r="B119" s="35"/>
      <c r="C119" s="35"/>
      <c r="D119" s="35"/>
    </row>
    <row r="120" spans="1:4" hidden="1">
      <c r="A120" s="35"/>
      <c r="B120" s="35"/>
      <c r="C120" s="35"/>
      <c r="D120" s="35"/>
    </row>
    <row r="121" spans="1:4" hidden="1">
      <c r="A121" s="35"/>
      <c r="B121" s="35"/>
      <c r="C121" s="35"/>
      <c r="D121" s="35"/>
    </row>
    <row r="122" spans="1:4" hidden="1">
      <c r="A122" s="35"/>
      <c r="B122" s="35"/>
      <c r="C122" s="35"/>
      <c r="D122" s="35"/>
    </row>
    <row r="123" spans="1:4" hidden="1">
      <c r="A123" s="35"/>
      <c r="B123" s="35"/>
      <c r="C123" s="35"/>
      <c r="D123" s="35"/>
    </row>
    <row r="124" spans="1:4" hidden="1">
      <c r="A124" s="35"/>
      <c r="B124" s="35"/>
      <c r="C124" s="35"/>
      <c r="D124" s="35"/>
    </row>
    <row r="125" spans="1:4" hidden="1">
      <c r="A125" s="35"/>
      <c r="B125" s="35"/>
      <c r="C125" s="35"/>
      <c r="D125" s="35"/>
    </row>
    <row r="126" spans="1:4" hidden="1">
      <c r="A126" s="35"/>
      <c r="B126" s="35"/>
      <c r="C126" s="35"/>
      <c r="D126" s="35"/>
    </row>
    <row r="127" spans="1:4" hidden="1">
      <c r="A127" s="35"/>
      <c r="B127" s="35"/>
      <c r="C127" s="35"/>
      <c r="D127" s="35"/>
    </row>
    <row r="128" spans="1:4" hidden="1">
      <c r="A128" s="35"/>
      <c r="B128" s="35"/>
      <c r="C128" s="35"/>
      <c r="D128" s="35"/>
    </row>
    <row r="129" spans="1:4" hidden="1">
      <c r="A129" s="35"/>
      <c r="B129" s="35"/>
      <c r="C129" s="35"/>
      <c r="D129" s="35"/>
    </row>
    <row r="130" spans="1:4" hidden="1">
      <c r="A130" s="35"/>
      <c r="B130" s="35"/>
      <c r="C130" s="35"/>
      <c r="D130" s="35"/>
    </row>
    <row r="131" spans="1:4" hidden="1">
      <c r="A131" s="35"/>
      <c r="B131" s="35"/>
      <c r="C131" s="35"/>
      <c r="D131" s="35"/>
    </row>
    <row r="132" spans="1:4" hidden="1">
      <c r="A132" s="35"/>
      <c r="B132" s="35"/>
      <c r="C132" s="35"/>
      <c r="D132" s="35"/>
    </row>
    <row r="133" spans="1:4" hidden="1">
      <c r="A133" s="35"/>
      <c r="B133" s="35"/>
      <c r="C133" s="35"/>
      <c r="D133" s="35"/>
    </row>
    <row r="134" spans="1:4" hidden="1">
      <c r="A134" s="35"/>
      <c r="B134" s="35"/>
      <c r="C134" s="35"/>
      <c r="D134" s="35"/>
    </row>
    <row r="135" spans="1:4" hidden="1">
      <c r="A135" s="35"/>
      <c r="B135" s="35"/>
      <c r="C135" s="35"/>
      <c r="D135" s="35"/>
    </row>
    <row r="136" spans="1:4" hidden="1">
      <c r="A136" s="35"/>
      <c r="B136" s="35"/>
      <c r="C136" s="35"/>
      <c r="D136" s="35"/>
    </row>
    <row r="137" spans="1:4" hidden="1">
      <c r="A137" s="35"/>
      <c r="B137" s="35"/>
      <c r="C137" s="35"/>
      <c r="D137" s="35"/>
    </row>
    <row r="138" spans="1:4" hidden="1">
      <c r="A138" s="35"/>
      <c r="B138" s="35"/>
      <c r="C138" s="35"/>
      <c r="D138" s="35"/>
    </row>
    <row r="139" spans="1:4" hidden="1">
      <c r="A139" s="35"/>
      <c r="B139" s="35"/>
      <c r="C139" s="35"/>
      <c r="D139" s="35"/>
    </row>
    <row r="140" spans="1:4" hidden="1">
      <c r="A140" s="35"/>
      <c r="B140" s="35"/>
      <c r="C140" s="35"/>
      <c r="D140" s="35"/>
    </row>
    <row r="141" spans="1:4" hidden="1">
      <c r="A141" s="35"/>
      <c r="B141" s="35"/>
      <c r="C141" s="35"/>
      <c r="D141" s="35"/>
    </row>
    <row r="142" spans="1:4" hidden="1">
      <c r="A142" s="35"/>
      <c r="B142" s="35"/>
      <c r="C142" s="35"/>
      <c r="D142" s="35"/>
    </row>
    <row r="143" spans="1:4" hidden="1">
      <c r="A143" s="35"/>
      <c r="B143" s="35"/>
      <c r="C143" s="35"/>
      <c r="D143" s="35"/>
    </row>
    <row r="144" spans="1:4" hidden="1">
      <c r="A144" s="35"/>
      <c r="B144" s="35"/>
      <c r="C144" s="35"/>
      <c r="D144" s="35"/>
    </row>
    <row r="145" spans="1:4" hidden="1">
      <c r="A145" s="35"/>
      <c r="B145" s="35"/>
      <c r="C145" s="35"/>
      <c r="D145" s="35"/>
    </row>
    <row r="146" spans="1:4" hidden="1">
      <c r="A146" s="35"/>
      <c r="B146" s="35"/>
      <c r="C146" s="35"/>
      <c r="D146" s="35"/>
    </row>
    <row r="147" spans="1:4" hidden="1">
      <c r="A147" s="35"/>
      <c r="B147" s="35"/>
      <c r="C147" s="35"/>
      <c r="D147" s="35"/>
    </row>
    <row r="148" spans="1:4" hidden="1">
      <c r="A148" s="35"/>
      <c r="B148" s="35"/>
      <c r="C148" s="35"/>
      <c r="D148" s="35"/>
    </row>
    <row r="149" spans="1:4" hidden="1">
      <c r="A149" s="35"/>
      <c r="B149" s="35"/>
      <c r="C149" s="35"/>
      <c r="D149" s="35"/>
    </row>
    <row r="150" spans="1:4" hidden="1">
      <c r="A150" s="35"/>
      <c r="B150" s="35"/>
      <c r="C150" s="35"/>
      <c r="D150" s="35"/>
    </row>
    <row r="151" spans="1:4" hidden="1">
      <c r="A151" s="35"/>
      <c r="B151" s="35"/>
      <c r="C151" s="35"/>
      <c r="D151" s="35"/>
    </row>
    <row r="152" spans="1:4" hidden="1">
      <c r="A152" s="35"/>
      <c r="B152" s="35"/>
      <c r="C152" s="35"/>
      <c r="D152" s="35"/>
    </row>
    <row r="153" spans="1:4" hidden="1">
      <c r="A153" s="35"/>
      <c r="B153" s="35"/>
      <c r="C153" s="35"/>
      <c r="D153" s="35"/>
    </row>
    <row r="154" spans="1:4" hidden="1">
      <c r="A154" s="35"/>
      <c r="B154" s="35"/>
      <c r="C154" s="35"/>
      <c r="D154" s="35"/>
    </row>
    <row r="155" spans="1:4" hidden="1">
      <c r="A155" s="35"/>
      <c r="B155" s="35"/>
      <c r="C155" s="35"/>
      <c r="D155" s="35"/>
    </row>
  </sheetData>
  <sheetProtection sheet="1" selectLockedCells="1"/>
  <mergeCells count="6">
    <mergeCell ref="A1:E2"/>
    <mergeCell ref="A3:A4"/>
    <mergeCell ref="B3:B4"/>
    <mergeCell ref="C3:C4"/>
    <mergeCell ref="D3:D4"/>
    <mergeCell ref="E3:E4"/>
  </mergeCells>
  <dataValidations count="2">
    <dataValidation type="whole" errorStyle="warning" allowBlank="1" showInputMessage="1" showErrorMessage="1" error="Количество организаций, реализующих программы дополнительного образования, превышает число имеющих лицензию на данный вид деятельности! " sqref="E7:E8 JA7:JA8 SW7:SW8 ACS7:ACS8 AMO7:AMO8 AWK7:AWK8 BGG7:BGG8 BQC7:BQC8 BZY7:BZY8 CJU7:CJU8 CTQ7:CTQ8 DDM7:DDM8 DNI7:DNI8 DXE7:DXE8 EHA7:EHA8 EQW7:EQW8 FAS7:FAS8 FKO7:FKO8 FUK7:FUK8 GEG7:GEG8 GOC7:GOC8 GXY7:GXY8 HHU7:HHU8 HRQ7:HRQ8 IBM7:IBM8 ILI7:ILI8 IVE7:IVE8 JFA7:JFA8 JOW7:JOW8 JYS7:JYS8 KIO7:KIO8 KSK7:KSK8 LCG7:LCG8 LMC7:LMC8 LVY7:LVY8 MFU7:MFU8 MPQ7:MPQ8 MZM7:MZM8 NJI7:NJI8 NTE7:NTE8 ODA7:ODA8 OMW7:OMW8 OWS7:OWS8 PGO7:PGO8 PQK7:PQK8 QAG7:QAG8 QKC7:QKC8 QTY7:QTY8 RDU7:RDU8 RNQ7:RNQ8 RXM7:RXM8 SHI7:SHI8 SRE7:SRE8 TBA7:TBA8 TKW7:TKW8 TUS7:TUS8 UEO7:UEO8 UOK7:UOK8 UYG7:UYG8 VIC7:VIC8 VRY7:VRY8 WBU7:WBU8 WLQ7:WLQ8 WVM7:WVM8 E65543:E65544 JA65543:JA65544 SW65543:SW65544 ACS65543:ACS65544 AMO65543:AMO65544 AWK65543:AWK65544 BGG65543:BGG65544 BQC65543:BQC65544 BZY65543:BZY65544 CJU65543:CJU65544 CTQ65543:CTQ65544 DDM65543:DDM65544 DNI65543:DNI65544 DXE65543:DXE65544 EHA65543:EHA65544 EQW65543:EQW65544 FAS65543:FAS65544 FKO65543:FKO65544 FUK65543:FUK65544 GEG65543:GEG65544 GOC65543:GOC65544 GXY65543:GXY65544 HHU65543:HHU65544 HRQ65543:HRQ65544 IBM65543:IBM65544 ILI65543:ILI65544 IVE65543:IVE65544 JFA65543:JFA65544 JOW65543:JOW65544 JYS65543:JYS65544 KIO65543:KIO65544 KSK65543:KSK65544 LCG65543:LCG65544 LMC65543:LMC65544 LVY65543:LVY65544 MFU65543:MFU65544 MPQ65543:MPQ65544 MZM65543:MZM65544 NJI65543:NJI65544 NTE65543:NTE65544 ODA65543:ODA65544 OMW65543:OMW65544 OWS65543:OWS65544 PGO65543:PGO65544 PQK65543:PQK65544 QAG65543:QAG65544 QKC65543:QKC65544 QTY65543:QTY65544 RDU65543:RDU65544 RNQ65543:RNQ65544 RXM65543:RXM65544 SHI65543:SHI65544 SRE65543:SRE65544 TBA65543:TBA65544 TKW65543:TKW65544 TUS65543:TUS65544 UEO65543:UEO65544 UOK65543:UOK65544 UYG65543:UYG65544 VIC65543:VIC65544 VRY65543:VRY65544 WBU65543:WBU65544 WLQ65543:WLQ65544 WVM65543:WVM65544 E131079:E131080 JA131079:JA131080 SW131079:SW131080 ACS131079:ACS131080 AMO131079:AMO131080 AWK131079:AWK131080 BGG131079:BGG131080 BQC131079:BQC131080 BZY131079:BZY131080 CJU131079:CJU131080 CTQ131079:CTQ131080 DDM131079:DDM131080 DNI131079:DNI131080 DXE131079:DXE131080 EHA131079:EHA131080 EQW131079:EQW131080 FAS131079:FAS131080 FKO131079:FKO131080 FUK131079:FUK131080 GEG131079:GEG131080 GOC131079:GOC131080 GXY131079:GXY131080 HHU131079:HHU131080 HRQ131079:HRQ131080 IBM131079:IBM131080 ILI131079:ILI131080 IVE131079:IVE131080 JFA131079:JFA131080 JOW131079:JOW131080 JYS131079:JYS131080 KIO131079:KIO131080 KSK131079:KSK131080 LCG131079:LCG131080 LMC131079:LMC131080 LVY131079:LVY131080 MFU131079:MFU131080 MPQ131079:MPQ131080 MZM131079:MZM131080 NJI131079:NJI131080 NTE131079:NTE131080 ODA131079:ODA131080 OMW131079:OMW131080 OWS131079:OWS131080 PGO131079:PGO131080 PQK131079:PQK131080 QAG131079:QAG131080 QKC131079:QKC131080 QTY131079:QTY131080 RDU131079:RDU131080 RNQ131079:RNQ131080 RXM131079:RXM131080 SHI131079:SHI131080 SRE131079:SRE131080 TBA131079:TBA131080 TKW131079:TKW131080 TUS131079:TUS131080 UEO131079:UEO131080 UOK131079:UOK131080 UYG131079:UYG131080 VIC131079:VIC131080 VRY131079:VRY131080 WBU131079:WBU131080 WLQ131079:WLQ131080 WVM131079:WVM131080 E196615:E196616 JA196615:JA196616 SW196615:SW196616 ACS196615:ACS196616 AMO196615:AMO196616 AWK196615:AWK196616 BGG196615:BGG196616 BQC196615:BQC196616 BZY196615:BZY196616 CJU196615:CJU196616 CTQ196615:CTQ196616 DDM196615:DDM196616 DNI196615:DNI196616 DXE196615:DXE196616 EHA196615:EHA196616 EQW196615:EQW196616 FAS196615:FAS196616 FKO196615:FKO196616 FUK196615:FUK196616 GEG196615:GEG196616 GOC196615:GOC196616 GXY196615:GXY196616 HHU196615:HHU196616 HRQ196615:HRQ196616 IBM196615:IBM196616 ILI196615:ILI196616 IVE196615:IVE196616 JFA196615:JFA196616 JOW196615:JOW196616 JYS196615:JYS196616 KIO196615:KIO196616 KSK196615:KSK196616 LCG196615:LCG196616 LMC196615:LMC196616 LVY196615:LVY196616 MFU196615:MFU196616 MPQ196615:MPQ196616 MZM196615:MZM196616 NJI196615:NJI196616 NTE196615:NTE196616 ODA196615:ODA196616 OMW196615:OMW196616 OWS196615:OWS196616 PGO196615:PGO196616 PQK196615:PQK196616 QAG196615:QAG196616 QKC196615:QKC196616 QTY196615:QTY196616 RDU196615:RDU196616 RNQ196615:RNQ196616 RXM196615:RXM196616 SHI196615:SHI196616 SRE196615:SRE196616 TBA196615:TBA196616 TKW196615:TKW196616 TUS196615:TUS196616 UEO196615:UEO196616 UOK196615:UOK196616 UYG196615:UYG196616 VIC196615:VIC196616 VRY196615:VRY196616 WBU196615:WBU196616 WLQ196615:WLQ196616 WVM196615:WVM196616 E262151:E262152 JA262151:JA262152 SW262151:SW262152 ACS262151:ACS262152 AMO262151:AMO262152 AWK262151:AWK262152 BGG262151:BGG262152 BQC262151:BQC262152 BZY262151:BZY262152 CJU262151:CJU262152 CTQ262151:CTQ262152 DDM262151:DDM262152 DNI262151:DNI262152 DXE262151:DXE262152 EHA262151:EHA262152 EQW262151:EQW262152 FAS262151:FAS262152 FKO262151:FKO262152 FUK262151:FUK262152 GEG262151:GEG262152 GOC262151:GOC262152 GXY262151:GXY262152 HHU262151:HHU262152 HRQ262151:HRQ262152 IBM262151:IBM262152 ILI262151:ILI262152 IVE262151:IVE262152 JFA262151:JFA262152 JOW262151:JOW262152 JYS262151:JYS262152 KIO262151:KIO262152 KSK262151:KSK262152 LCG262151:LCG262152 LMC262151:LMC262152 LVY262151:LVY262152 MFU262151:MFU262152 MPQ262151:MPQ262152 MZM262151:MZM262152 NJI262151:NJI262152 NTE262151:NTE262152 ODA262151:ODA262152 OMW262151:OMW262152 OWS262151:OWS262152 PGO262151:PGO262152 PQK262151:PQK262152 QAG262151:QAG262152 QKC262151:QKC262152 QTY262151:QTY262152 RDU262151:RDU262152 RNQ262151:RNQ262152 RXM262151:RXM262152 SHI262151:SHI262152 SRE262151:SRE262152 TBA262151:TBA262152 TKW262151:TKW262152 TUS262151:TUS262152 UEO262151:UEO262152 UOK262151:UOK262152 UYG262151:UYG262152 VIC262151:VIC262152 VRY262151:VRY262152 WBU262151:WBU262152 WLQ262151:WLQ262152 WVM262151:WVM262152 E327687:E327688 JA327687:JA327688 SW327687:SW327688 ACS327687:ACS327688 AMO327687:AMO327688 AWK327687:AWK327688 BGG327687:BGG327688 BQC327687:BQC327688 BZY327687:BZY327688 CJU327687:CJU327688 CTQ327687:CTQ327688 DDM327687:DDM327688 DNI327687:DNI327688 DXE327687:DXE327688 EHA327687:EHA327688 EQW327687:EQW327688 FAS327687:FAS327688 FKO327687:FKO327688 FUK327687:FUK327688 GEG327687:GEG327688 GOC327687:GOC327688 GXY327687:GXY327688 HHU327687:HHU327688 HRQ327687:HRQ327688 IBM327687:IBM327688 ILI327687:ILI327688 IVE327687:IVE327688 JFA327687:JFA327688 JOW327687:JOW327688 JYS327687:JYS327688 KIO327687:KIO327688 KSK327687:KSK327688 LCG327687:LCG327688 LMC327687:LMC327688 LVY327687:LVY327688 MFU327687:MFU327688 MPQ327687:MPQ327688 MZM327687:MZM327688 NJI327687:NJI327688 NTE327687:NTE327688 ODA327687:ODA327688 OMW327687:OMW327688 OWS327687:OWS327688 PGO327687:PGO327688 PQK327687:PQK327688 QAG327687:QAG327688 QKC327687:QKC327688 QTY327687:QTY327688 RDU327687:RDU327688 RNQ327687:RNQ327688 RXM327687:RXM327688 SHI327687:SHI327688 SRE327687:SRE327688 TBA327687:TBA327688 TKW327687:TKW327688 TUS327687:TUS327688 UEO327687:UEO327688 UOK327687:UOK327688 UYG327687:UYG327688 VIC327687:VIC327688 VRY327687:VRY327688 WBU327687:WBU327688 WLQ327687:WLQ327688 WVM327687:WVM327688 E393223:E393224 JA393223:JA393224 SW393223:SW393224 ACS393223:ACS393224 AMO393223:AMO393224 AWK393223:AWK393224 BGG393223:BGG393224 BQC393223:BQC393224 BZY393223:BZY393224 CJU393223:CJU393224 CTQ393223:CTQ393224 DDM393223:DDM393224 DNI393223:DNI393224 DXE393223:DXE393224 EHA393223:EHA393224 EQW393223:EQW393224 FAS393223:FAS393224 FKO393223:FKO393224 FUK393223:FUK393224 GEG393223:GEG393224 GOC393223:GOC393224 GXY393223:GXY393224 HHU393223:HHU393224 HRQ393223:HRQ393224 IBM393223:IBM393224 ILI393223:ILI393224 IVE393223:IVE393224 JFA393223:JFA393224 JOW393223:JOW393224 JYS393223:JYS393224 KIO393223:KIO393224 KSK393223:KSK393224 LCG393223:LCG393224 LMC393223:LMC393224 LVY393223:LVY393224 MFU393223:MFU393224 MPQ393223:MPQ393224 MZM393223:MZM393224 NJI393223:NJI393224 NTE393223:NTE393224 ODA393223:ODA393224 OMW393223:OMW393224 OWS393223:OWS393224 PGO393223:PGO393224 PQK393223:PQK393224 QAG393223:QAG393224 QKC393223:QKC393224 QTY393223:QTY393224 RDU393223:RDU393224 RNQ393223:RNQ393224 RXM393223:RXM393224 SHI393223:SHI393224 SRE393223:SRE393224 TBA393223:TBA393224 TKW393223:TKW393224 TUS393223:TUS393224 UEO393223:UEO393224 UOK393223:UOK393224 UYG393223:UYG393224 VIC393223:VIC393224 VRY393223:VRY393224 WBU393223:WBU393224 WLQ393223:WLQ393224 WVM393223:WVM393224 E458759:E458760 JA458759:JA458760 SW458759:SW458760 ACS458759:ACS458760 AMO458759:AMO458760 AWK458759:AWK458760 BGG458759:BGG458760 BQC458759:BQC458760 BZY458759:BZY458760 CJU458759:CJU458760 CTQ458759:CTQ458760 DDM458759:DDM458760 DNI458759:DNI458760 DXE458759:DXE458760 EHA458759:EHA458760 EQW458759:EQW458760 FAS458759:FAS458760 FKO458759:FKO458760 FUK458759:FUK458760 GEG458759:GEG458760 GOC458759:GOC458760 GXY458759:GXY458760 HHU458759:HHU458760 HRQ458759:HRQ458760 IBM458759:IBM458760 ILI458759:ILI458760 IVE458759:IVE458760 JFA458759:JFA458760 JOW458759:JOW458760 JYS458759:JYS458760 KIO458759:KIO458760 KSK458759:KSK458760 LCG458759:LCG458760 LMC458759:LMC458760 LVY458759:LVY458760 MFU458759:MFU458760 MPQ458759:MPQ458760 MZM458759:MZM458760 NJI458759:NJI458760 NTE458759:NTE458760 ODA458759:ODA458760 OMW458759:OMW458760 OWS458759:OWS458760 PGO458759:PGO458760 PQK458759:PQK458760 QAG458759:QAG458760 QKC458759:QKC458760 QTY458759:QTY458760 RDU458759:RDU458760 RNQ458759:RNQ458760 RXM458759:RXM458760 SHI458759:SHI458760 SRE458759:SRE458760 TBA458759:TBA458760 TKW458759:TKW458760 TUS458759:TUS458760 UEO458759:UEO458760 UOK458759:UOK458760 UYG458759:UYG458760 VIC458759:VIC458760 VRY458759:VRY458760 WBU458759:WBU458760 WLQ458759:WLQ458760 WVM458759:WVM458760 E524295:E524296 JA524295:JA524296 SW524295:SW524296 ACS524295:ACS524296 AMO524295:AMO524296 AWK524295:AWK524296 BGG524295:BGG524296 BQC524295:BQC524296 BZY524295:BZY524296 CJU524295:CJU524296 CTQ524295:CTQ524296 DDM524295:DDM524296 DNI524295:DNI524296 DXE524295:DXE524296 EHA524295:EHA524296 EQW524295:EQW524296 FAS524295:FAS524296 FKO524295:FKO524296 FUK524295:FUK524296 GEG524295:GEG524296 GOC524295:GOC524296 GXY524295:GXY524296 HHU524295:HHU524296 HRQ524295:HRQ524296 IBM524295:IBM524296 ILI524295:ILI524296 IVE524295:IVE524296 JFA524295:JFA524296 JOW524295:JOW524296 JYS524295:JYS524296 KIO524295:KIO524296 KSK524295:KSK524296 LCG524295:LCG524296 LMC524295:LMC524296 LVY524295:LVY524296 MFU524295:MFU524296 MPQ524295:MPQ524296 MZM524295:MZM524296 NJI524295:NJI524296 NTE524295:NTE524296 ODA524295:ODA524296 OMW524295:OMW524296 OWS524295:OWS524296 PGO524295:PGO524296 PQK524295:PQK524296 QAG524295:QAG524296 QKC524295:QKC524296 QTY524295:QTY524296 RDU524295:RDU524296 RNQ524295:RNQ524296 RXM524295:RXM524296 SHI524295:SHI524296 SRE524295:SRE524296 TBA524295:TBA524296 TKW524295:TKW524296 TUS524295:TUS524296 UEO524295:UEO524296 UOK524295:UOK524296 UYG524295:UYG524296 VIC524295:VIC524296 VRY524295:VRY524296 WBU524295:WBU524296 WLQ524295:WLQ524296 WVM524295:WVM524296 E589831:E589832 JA589831:JA589832 SW589831:SW589832 ACS589831:ACS589832 AMO589831:AMO589832 AWK589831:AWK589832 BGG589831:BGG589832 BQC589831:BQC589832 BZY589831:BZY589832 CJU589831:CJU589832 CTQ589831:CTQ589832 DDM589831:DDM589832 DNI589831:DNI589832 DXE589831:DXE589832 EHA589831:EHA589832 EQW589831:EQW589832 FAS589831:FAS589832 FKO589831:FKO589832 FUK589831:FUK589832 GEG589831:GEG589832 GOC589831:GOC589832 GXY589831:GXY589832 HHU589831:HHU589832 HRQ589831:HRQ589832 IBM589831:IBM589832 ILI589831:ILI589832 IVE589831:IVE589832 JFA589831:JFA589832 JOW589831:JOW589832 JYS589831:JYS589832 KIO589831:KIO589832 KSK589831:KSK589832 LCG589831:LCG589832 LMC589831:LMC589832 LVY589831:LVY589832 MFU589831:MFU589832 MPQ589831:MPQ589832 MZM589831:MZM589832 NJI589831:NJI589832 NTE589831:NTE589832 ODA589831:ODA589832 OMW589831:OMW589832 OWS589831:OWS589832 PGO589831:PGO589832 PQK589831:PQK589832 QAG589831:QAG589832 QKC589831:QKC589832 QTY589831:QTY589832 RDU589831:RDU589832 RNQ589831:RNQ589832 RXM589831:RXM589832 SHI589831:SHI589832 SRE589831:SRE589832 TBA589831:TBA589832 TKW589831:TKW589832 TUS589831:TUS589832 UEO589831:UEO589832 UOK589831:UOK589832 UYG589831:UYG589832 VIC589831:VIC589832 VRY589831:VRY589832 WBU589831:WBU589832 WLQ589831:WLQ589832 WVM589831:WVM589832 E655367:E655368 JA655367:JA655368 SW655367:SW655368 ACS655367:ACS655368 AMO655367:AMO655368 AWK655367:AWK655368 BGG655367:BGG655368 BQC655367:BQC655368 BZY655367:BZY655368 CJU655367:CJU655368 CTQ655367:CTQ655368 DDM655367:DDM655368 DNI655367:DNI655368 DXE655367:DXE655368 EHA655367:EHA655368 EQW655367:EQW655368 FAS655367:FAS655368 FKO655367:FKO655368 FUK655367:FUK655368 GEG655367:GEG655368 GOC655367:GOC655368 GXY655367:GXY655368 HHU655367:HHU655368 HRQ655367:HRQ655368 IBM655367:IBM655368 ILI655367:ILI655368 IVE655367:IVE655368 JFA655367:JFA655368 JOW655367:JOW655368 JYS655367:JYS655368 KIO655367:KIO655368 KSK655367:KSK655368 LCG655367:LCG655368 LMC655367:LMC655368 LVY655367:LVY655368 MFU655367:MFU655368 MPQ655367:MPQ655368 MZM655367:MZM655368 NJI655367:NJI655368 NTE655367:NTE655368 ODA655367:ODA655368 OMW655367:OMW655368 OWS655367:OWS655368 PGO655367:PGO655368 PQK655367:PQK655368 QAG655367:QAG655368 QKC655367:QKC655368 QTY655367:QTY655368 RDU655367:RDU655368 RNQ655367:RNQ655368 RXM655367:RXM655368 SHI655367:SHI655368 SRE655367:SRE655368 TBA655367:TBA655368 TKW655367:TKW655368 TUS655367:TUS655368 UEO655367:UEO655368 UOK655367:UOK655368 UYG655367:UYG655368 VIC655367:VIC655368 VRY655367:VRY655368 WBU655367:WBU655368 WLQ655367:WLQ655368 WVM655367:WVM655368 E720903:E720904 JA720903:JA720904 SW720903:SW720904 ACS720903:ACS720904 AMO720903:AMO720904 AWK720903:AWK720904 BGG720903:BGG720904 BQC720903:BQC720904 BZY720903:BZY720904 CJU720903:CJU720904 CTQ720903:CTQ720904 DDM720903:DDM720904 DNI720903:DNI720904 DXE720903:DXE720904 EHA720903:EHA720904 EQW720903:EQW720904 FAS720903:FAS720904 FKO720903:FKO720904 FUK720903:FUK720904 GEG720903:GEG720904 GOC720903:GOC720904 GXY720903:GXY720904 HHU720903:HHU720904 HRQ720903:HRQ720904 IBM720903:IBM720904 ILI720903:ILI720904 IVE720903:IVE720904 JFA720903:JFA720904 JOW720903:JOW720904 JYS720903:JYS720904 KIO720903:KIO720904 KSK720903:KSK720904 LCG720903:LCG720904 LMC720903:LMC720904 LVY720903:LVY720904 MFU720903:MFU720904 MPQ720903:MPQ720904 MZM720903:MZM720904 NJI720903:NJI720904 NTE720903:NTE720904 ODA720903:ODA720904 OMW720903:OMW720904 OWS720903:OWS720904 PGO720903:PGO720904 PQK720903:PQK720904 QAG720903:QAG720904 QKC720903:QKC720904 QTY720903:QTY720904 RDU720903:RDU720904 RNQ720903:RNQ720904 RXM720903:RXM720904 SHI720903:SHI720904 SRE720903:SRE720904 TBA720903:TBA720904 TKW720903:TKW720904 TUS720903:TUS720904 UEO720903:UEO720904 UOK720903:UOK720904 UYG720903:UYG720904 VIC720903:VIC720904 VRY720903:VRY720904 WBU720903:WBU720904 WLQ720903:WLQ720904 WVM720903:WVM720904 E786439:E786440 JA786439:JA786440 SW786439:SW786440 ACS786439:ACS786440 AMO786439:AMO786440 AWK786439:AWK786440 BGG786439:BGG786440 BQC786439:BQC786440 BZY786439:BZY786440 CJU786439:CJU786440 CTQ786439:CTQ786440 DDM786439:DDM786440 DNI786439:DNI786440 DXE786439:DXE786440 EHA786439:EHA786440 EQW786439:EQW786440 FAS786439:FAS786440 FKO786439:FKO786440 FUK786439:FUK786440 GEG786439:GEG786440 GOC786439:GOC786440 GXY786439:GXY786440 HHU786439:HHU786440 HRQ786439:HRQ786440 IBM786439:IBM786440 ILI786439:ILI786440 IVE786439:IVE786440 JFA786439:JFA786440 JOW786439:JOW786440 JYS786439:JYS786440 KIO786439:KIO786440 KSK786439:KSK786440 LCG786439:LCG786440 LMC786439:LMC786440 LVY786439:LVY786440 MFU786439:MFU786440 MPQ786439:MPQ786440 MZM786439:MZM786440 NJI786439:NJI786440 NTE786439:NTE786440 ODA786439:ODA786440 OMW786439:OMW786440 OWS786439:OWS786440 PGO786439:PGO786440 PQK786439:PQK786440 QAG786439:QAG786440 QKC786439:QKC786440 QTY786439:QTY786440 RDU786439:RDU786440 RNQ786439:RNQ786440 RXM786439:RXM786440 SHI786439:SHI786440 SRE786439:SRE786440 TBA786439:TBA786440 TKW786439:TKW786440 TUS786439:TUS786440 UEO786439:UEO786440 UOK786439:UOK786440 UYG786439:UYG786440 VIC786439:VIC786440 VRY786439:VRY786440 WBU786439:WBU786440 WLQ786439:WLQ786440 WVM786439:WVM786440 E851975:E851976 JA851975:JA851976 SW851975:SW851976 ACS851975:ACS851976 AMO851975:AMO851976 AWK851975:AWK851976 BGG851975:BGG851976 BQC851975:BQC851976 BZY851975:BZY851976 CJU851975:CJU851976 CTQ851975:CTQ851976 DDM851975:DDM851976 DNI851975:DNI851976 DXE851975:DXE851976 EHA851975:EHA851976 EQW851975:EQW851976 FAS851975:FAS851976 FKO851975:FKO851976 FUK851975:FUK851976 GEG851975:GEG851976 GOC851975:GOC851976 GXY851975:GXY851976 HHU851975:HHU851976 HRQ851975:HRQ851976 IBM851975:IBM851976 ILI851975:ILI851976 IVE851975:IVE851976 JFA851975:JFA851976 JOW851975:JOW851976 JYS851975:JYS851976 KIO851975:KIO851976 KSK851975:KSK851976 LCG851975:LCG851976 LMC851975:LMC851976 LVY851975:LVY851976 MFU851975:MFU851976 MPQ851975:MPQ851976 MZM851975:MZM851976 NJI851975:NJI851976 NTE851975:NTE851976 ODA851975:ODA851976 OMW851975:OMW851976 OWS851975:OWS851976 PGO851975:PGO851976 PQK851975:PQK851976 QAG851975:QAG851976 QKC851975:QKC851976 QTY851975:QTY851976 RDU851975:RDU851976 RNQ851975:RNQ851976 RXM851975:RXM851976 SHI851975:SHI851976 SRE851975:SRE851976 TBA851975:TBA851976 TKW851975:TKW851976 TUS851975:TUS851976 UEO851975:UEO851976 UOK851975:UOK851976 UYG851975:UYG851976 VIC851975:VIC851976 VRY851975:VRY851976 WBU851975:WBU851976 WLQ851975:WLQ851976 WVM851975:WVM851976 E917511:E917512 JA917511:JA917512 SW917511:SW917512 ACS917511:ACS917512 AMO917511:AMO917512 AWK917511:AWK917512 BGG917511:BGG917512 BQC917511:BQC917512 BZY917511:BZY917512 CJU917511:CJU917512 CTQ917511:CTQ917512 DDM917511:DDM917512 DNI917511:DNI917512 DXE917511:DXE917512 EHA917511:EHA917512 EQW917511:EQW917512 FAS917511:FAS917512 FKO917511:FKO917512 FUK917511:FUK917512 GEG917511:GEG917512 GOC917511:GOC917512 GXY917511:GXY917512 HHU917511:HHU917512 HRQ917511:HRQ917512 IBM917511:IBM917512 ILI917511:ILI917512 IVE917511:IVE917512 JFA917511:JFA917512 JOW917511:JOW917512 JYS917511:JYS917512 KIO917511:KIO917512 KSK917511:KSK917512 LCG917511:LCG917512 LMC917511:LMC917512 LVY917511:LVY917512 MFU917511:MFU917512 MPQ917511:MPQ917512 MZM917511:MZM917512 NJI917511:NJI917512 NTE917511:NTE917512 ODA917511:ODA917512 OMW917511:OMW917512 OWS917511:OWS917512 PGO917511:PGO917512 PQK917511:PQK917512 QAG917511:QAG917512 QKC917511:QKC917512 QTY917511:QTY917512 RDU917511:RDU917512 RNQ917511:RNQ917512 RXM917511:RXM917512 SHI917511:SHI917512 SRE917511:SRE917512 TBA917511:TBA917512 TKW917511:TKW917512 TUS917511:TUS917512 UEO917511:UEO917512 UOK917511:UOK917512 UYG917511:UYG917512 VIC917511:VIC917512 VRY917511:VRY917512 WBU917511:WBU917512 WLQ917511:WLQ917512 WVM917511:WVM917512 E983047:E983048 JA983047:JA983048 SW983047:SW983048 ACS983047:ACS983048 AMO983047:AMO983048 AWK983047:AWK983048 BGG983047:BGG983048 BQC983047:BQC983048 BZY983047:BZY983048 CJU983047:CJU983048 CTQ983047:CTQ983048 DDM983047:DDM983048 DNI983047:DNI983048 DXE983047:DXE983048 EHA983047:EHA983048 EQW983047:EQW983048 FAS983047:FAS983048 FKO983047:FKO983048 FUK983047:FUK983048 GEG983047:GEG983048 GOC983047:GOC983048 GXY983047:GXY983048 HHU983047:HHU983048 HRQ983047:HRQ983048 IBM983047:IBM983048 ILI983047:ILI983048 IVE983047:IVE983048 JFA983047:JFA983048 JOW983047:JOW983048 JYS983047:JYS983048 KIO983047:KIO983048 KSK983047:KSK983048 LCG983047:LCG983048 LMC983047:LMC983048 LVY983047:LVY983048 MFU983047:MFU983048 MPQ983047:MPQ983048 MZM983047:MZM983048 NJI983047:NJI983048 NTE983047:NTE983048 ODA983047:ODA983048 OMW983047:OMW983048 OWS983047:OWS983048 PGO983047:PGO983048 PQK983047:PQK983048 QAG983047:QAG983048 QKC983047:QKC983048 QTY983047:QTY983048 RDU983047:RDU983048 RNQ983047:RNQ983048 RXM983047:RXM983048 SHI983047:SHI983048 SRE983047:SRE983048 TBA983047:TBA983048 TKW983047:TKW983048 TUS983047:TUS983048 UEO983047:UEO983048 UOK983047:UOK983048 UYG983047:UYG983048 VIC983047:VIC983048 VRY983047:VRY983048 WBU983047:WBU983048 WLQ983047:WLQ983048 WVM983047:WVM983048" xr:uid="{00000000-0002-0000-0200-000000000000}">
      <formula1>0</formula1>
      <formula2>D7</formula2>
    </dataValidation>
    <dataValidation type="whole" allowBlank="1" showInputMessage="1" showErrorMessage="1" error="Количество организаций, имеющих лицензию,  превышает общее количество организаций " sqref="D7:D8 IZ7:IZ8 SV7:SV8 ACR7:ACR8 AMN7:AMN8 AWJ7:AWJ8 BGF7:BGF8 BQB7:BQB8 BZX7:BZX8 CJT7:CJT8 CTP7:CTP8 DDL7:DDL8 DNH7:DNH8 DXD7:DXD8 EGZ7:EGZ8 EQV7:EQV8 FAR7:FAR8 FKN7:FKN8 FUJ7:FUJ8 GEF7:GEF8 GOB7:GOB8 GXX7:GXX8 HHT7:HHT8 HRP7:HRP8 IBL7:IBL8 ILH7:ILH8 IVD7:IVD8 JEZ7:JEZ8 JOV7:JOV8 JYR7:JYR8 KIN7:KIN8 KSJ7:KSJ8 LCF7:LCF8 LMB7:LMB8 LVX7:LVX8 MFT7:MFT8 MPP7:MPP8 MZL7:MZL8 NJH7:NJH8 NTD7:NTD8 OCZ7:OCZ8 OMV7:OMV8 OWR7:OWR8 PGN7:PGN8 PQJ7:PQJ8 QAF7:QAF8 QKB7:QKB8 QTX7:QTX8 RDT7:RDT8 RNP7:RNP8 RXL7:RXL8 SHH7:SHH8 SRD7:SRD8 TAZ7:TAZ8 TKV7:TKV8 TUR7:TUR8 UEN7:UEN8 UOJ7:UOJ8 UYF7:UYF8 VIB7:VIB8 VRX7:VRX8 WBT7:WBT8 WLP7:WLP8 WVL7:WVL8 D65543:D65544 IZ65543:IZ65544 SV65543:SV65544 ACR65543:ACR65544 AMN65543:AMN65544 AWJ65543:AWJ65544 BGF65543:BGF65544 BQB65543:BQB65544 BZX65543:BZX65544 CJT65543:CJT65544 CTP65543:CTP65544 DDL65543:DDL65544 DNH65543:DNH65544 DXD65543:DXD65544 EGZ65543:EGZ65544 EQV65543:EQV65544 FAR65543:FAR65544 FKN65543:FKN65544 FUJ65543:FUJ65544 GEF65543:GEF65544 GOB65543:GOB65544 GXX65543:GXX65544 HHT65543:HHT65544 HRP65543:HRP65544 IBL65543:IBL65544 ILH65543:ILH65544 IVD65543:IVD65544 JEZ65543:JEZ65544 JOV65543:JOV65544 JYR65543:JYR65544 KIN65543:KIN65544 KSJ65543:KSJ65544 LCF65543:LCF65544 LMB65543:LMB65544 LVX65543:LVX65544 MFT65543:MFT65544 MPP65543:MPP65544 MZL65543:MZL65544 NJH65543:NJH65544 NTD65543:NTD65544 OCZ65543:OCZ65544 OMV65543:OMV65544 OWR65543:OWR65544 PGN65543:PGN65544 PQJ65543:PQJ65544 QAF65543:QAF65544 QKB65543:QKB65544 QTX65543:QTX65544 RDT65543:RDT65544 RNP65543:RNP65544 RXL65543:RXL65544 SHH65543:SHH65544 SRD65543:SRD65544 TAZ65543:TAZ65544 TKV65543:TKV65544 TUR65543:TUR65544 UEN65543:UEN65544 UOJ65543:UOJ65544 UYF65543:UYF65544 VIB65543:VIB65544 VRX65543:VRX65544 WBT65543:WBT65544 WLP65543:WLP65544 WVL65543:WVL65544 D131079:D131080 IZ131079:IZ131080 SV131079:SV131080 ACR131079:ACR131080 AMN131079:AMN131080 AWJ131079:AWJ131080 BGF131079:BGF131080 BQB131079:BQB131080 BZX131079:BZX131080 CJT131079:CJT131080 CTP131079:CTP131080 DDL131079:DDL131080 DNH131079:DNH131080 DXD131079:DXD131080 EGZ131079:EGZ131080 EQV131079:EQV131080 FAR131079:FAR131080 FKN131079:FKN131080 FUJ131079:FUJ131080 GEF131079:GEF131080 GOB131079:GOB131080 GXX131079:GXX131080 HHT131079:HHT131080 HRP131079:HRP131080 IBL131079:IBL131080 ILH131079:ILH131080 IVD131079:IVD131080 JEZ131079:JEZ131080 JOV131079:JOV131080 JYR131079:JYR131080 KIN131079:KIN131080 KSJ131079:KSJ131080 LCF131079:LCF131080 LMB131079:LMB131080 LVX131079:LVX131080 MFT131079:MFT131080 MPP131079:MPP131080 MZL131079:MZL131080 NJH131079:NJH131080 NTD131079:NTD131080 OCZ131079:OCZ131080 OMV131079:OMV131080 OWR131079:OWR131080 PGN131079:PGN131080 PQJ131079:PQJ131080 QAF131079:QAF131080 QKB131079:QKB131080 QTX131079:QTX131080 RDT131079:RDT131080 RNP131079:RNP131080 RXL131079:RXL131080 SHH131079:SHH131080 SRD131079:SRD131080 TAZ131079:TAZ131080 TKV131079:TKV131080 TUR131079:TUR131080 UEN131079:UEN131080 UOJ131079:UOJ131080 UYF131079:UYF131080 VIB131079:VIB131080 VRX131079:VRX131080 WBT131079:WBT131080 WLP131079:WLP131080 WVL131079:WVL131080 D196615:D196616 IZ196615:IZ196616 SV196615:SV196616 ACR196615:ACR196616 AMN196615:AMN196616 AWJ196615:AWJ196616 BGF196615:BGF196616 BQB196615:BQB196616 BZX196615:BZX196616 CJT196615:CJT196616 CTP196615:CTP196616 DDL196615:DDL196616 DNH196615:DNH196616 DXD196615:DXD196616 EGZ196615:EGZ196616 EQV196615:EQV196616 FAR196615:FAR196616 FKN196615:FKN196616 FUJ196615:FUJ196616 GEF196615:GEF196616 GOB196615:GOB196616 GXX196615:GXX196616 HHT196615:HHT196616 HRP196615:HRP196616 IBL196615:IBL196616 ILH196615:ILH196616 IVD196615:IVD196616 JEZ196615:JEZ196616 JOV196615:JOV196616 JYR196615:JYR196616 KIN196615:KIN196616 KSJ196615:KSJ196616 LCF196615:LCF196616 LMB196615:LMB196616 LVX196615:LVX196616 MFT196615:MFT196616 MPP196615:MPP196616 MZL196615:MZL196616 NJH196615:NJH196616 NTD196615:NTD196616 OCZ196615:OCZ196616 OMV196615:OMV196616 OWR196615:OWR196616 PGN196615:PGN196616 PQJ196615:PQJ196616 QAF196615:QAF196616 QKB196615:QKB196616 QTX196615:QTX196616 RDT196615:RDT196616 RNP196615:RNP196616 RXL196615:RXL196616 SHH196615:SHH196616 SRD196615:SRD196616 TAZ196615:TAZ196616 TKV196615:TKV196616 TUR196615:TUR196616 UEN196615:UEN196616 UOJ196615:UOJ196616 UYF196615:UYF196616 VIB196615:VIB196616 VRX196615:VRX196616 WBT196615:WBT196616 WLP196615:WLP196616 WVL196615:WVL196616 D262151:D262152 IZ262151:IZ262152 SV262151:SV262152 ACR262151:ACR262152 AMN262151:AMN262152 AWJ262151:AWJ262152 BGF262151:BGF262152 BQB262151:BQB262152 BZX262151:BZX262152 CJT262151:CJT262152 CTP262151:CTP262152 DDL262151:DDL262152 DNH262151:DNH262152 DXD262151:DXD262152 EGZ262151:EGZ262152 EQV262151:EQV262152 FAR262151:FAR262152 FKN262151:FKN262152 FUJ262151:FUJ262152 GEF262151:GEF262152 GOB262151:GOB262152 GXX262151:GXX262152 HHT262151:HHT262152 HRP262151:HRP262152 IBL262151:IBL262152 ILH262151:ILH262152 IVD262151:IVD262152 JEZ262151:JEZ262152 JOV262151:JOV262152 JYR262151:JYR262152 KIN262151:KIN262152 KSJ262151:KSJ262152 LCF262151:LCF262152 LMB262151:LMB262152 LVX262151:LVX262152 MFT262151:MFT262152 MPP262151:MPP262152 MZL262151:MZL262152 NJH262151:NJH262152 NTD262151:NTD262152 OCZ262151:OCZ262152 OMV262151:OMV262152 OWR262151:OWR262152 PGN262151:PGN262152 PQJ262151:PQJ262152 QAF262151:QAF262152 QKB262151:QKB262152 QTX262151:QTX262152 RDT262151:RDT262152 RNP262151:RNP262152 RXL262151:RXL262152 SHH262151:SHH262152 SRD262151:SRD262152 TAZ262151:TAZ262152 TKV262151:TKV262152 TUR262151:TUR262152 UEN262151:UEN262152 UOJ262151:UOJ262152 UYF262151:UYF262152 VIB262151:VIB262152 VRX262151:VRX262152 WBT262151:WBT262152 WLP262151:WLP262152 WVL262151:WVL262152 D327687:D327688 IZ327687:IZ327688 SV327687:SV327688 ACR327687:ACR327688 AMN327687:AMN327688 AWJ327687:AWJ327688 BGF327687:BGF327688 BQB327687:BQB327688 BZX327687:BZX327688 CJT327687:CJT327688 CTP327687:CTP327688 DDL327687:DDL327688 DNH327687:DNH327688 DXD327687:DXD327688 EGZ327687:EGZ327688 EQV327687:EQV327688 FAR327687:FAR327688 FKN327687:FKN327688 FUJ327687:FUJ327688 GEF327687:GEF327688 GOB327687:GOB327688 GXX327687:GXX327688 HHT327687:HHT327688 HRP327687:HRP327688 IBL327687:IBL327688 ILH327687:ILH327688 IVD327687:IVD327688 JEZ327687:JEZ327688 JOV327687:JOV327688 JYR327687:JYR327688 KIN327687:KIN327688 KSJ327687:KSJ327688 LCF327687:LCF327688 LMB327687:LMB327688 LVX327687:LVX327688 MFT327687:MFT327688 MPP327687:MPP327688 MZL327687:MZL327688 NJH327687:NJH327688 NTD327687:NTD327688 OCZ327687:OCZ327688 OMV327687:OMV327688 OWR327687:OWR327688 PGN327687:PGN327688 PQJ327687:PQJ327688 QAF327687:QAF327688 QKB327687:QKB327688 QTX327687:QTX327688 RDT327687:RDT327688 RNP327687:RNP327688 RXL327687:RXL327688 SHH327687:SHH327688 SRD327687:SRD327688 TAZ327687:TAZ327688 TKV327687:TKV327688 TUR327687:TUR327688 UEN327687:UEN327688 UOJ327687:UOJ327688 UYF327687:UYF327688 VIB327687:VIB327688 VRX327687:VRX327688 WBT327687:WBT327688 WLP327687:WLP327688 WVL327687:WVL327688 D393223:D393224 IZ393223:IZ393224 SV393223:SV393224 ACR393223:ACR393224 AMN393223:AMN393224 AWJ393223:AWJ393224 BGF393223:BGF393224 BQB393223:BQB393224 BZX393223:BZX393224 CJT393223:CJT393224 CTP393223:CTP393224 DDL393223:DDL393224 DNH393223:DNH393224 DXD393223:DXD393224 EGZ393223:EGZ393224 EQV393223:EQV393224 FAR393223:FAR393224 FKN393223:FKN393224 FUJ393223:FUJ393224 GEF393223:GEF393224 GOB393223:GOB393224 GXX393223:GXX393224 HHT393223:HHT393224 HRP393223:HRP393224 IBL393223:IBL393224 ILH393223:ILH393224 IVD393223:IVD393224 JEZ393223:JEZ393224 JOV393223:JOV393224 JYR393223:JYR393224 KIN393223:KIN393224 KSJ393223:KSJ393224 LCF393223:LCF393224 LMB393223:LMB393224 LVX393223:LVX393224 MFT393223:MFT393224 MPP393223:MPP393224 MZL393223:MZL393224 NJH393223:NJH393224 NTD393223:NTD393224 OCZ393223:OCZ393224 OMV393223:OMV393224 OWR393223:OWR393224 PGN393223:PGN393224 PQJ393223:PQJ393224 QAF393223:QAF393224 QKB393223:QKB393224 QTX393223:QTX393224 RDT393223:RDT393224 RNP393223:RNP393224 RXL393223:RXL393224 SHH393223:SHH393224 SRD393223:SRD393224 TAZ393223:TAZ393224 TKV393223:TKV393224 TUR393223:TUR393224 UEN393223:UEN393224 UOJ393223:UOJ393224 UYF393223:UYF393224 VIB393223:VIB393224 VRX393223:VRX393224 WBT393223:WBT393224 WLP393223:WLP393224 WVL393223:WVL393224 D458759:D458760 IZ458759:IZ458760 SV458759:SV458760 ACR458759:ACR458760 AMN458759:AMN458760 AWJ458759:AWJ458760 BGF458759:BGF458760 BQB458759:BQB458760 BZX458759:BZX458760 CJT458759:CJT458760 CTP458759:CTP458760 DDL458759:DDL458760 DNH458759:DNH458760 DXD458759:DXD458760 EGZ458759:EGZ458760 EQV458759:EQV458760 FAR458759:FAR458760 FKN458759:FKN458760 FUJ458759:FUJ458760 GEF458759:GEF458760 GOB458759:GOB458760 GXX458759:GXX458760 HHT458759:HHT458760 HRP458759:HRP458760 IBL458759:IBL458760 ILH458759:ILH458760 IVD458759:IVD458760 JEZ458759:JEZ458760 JOV458759:JOV458760 JYR458759:JYR458760 KIN458759:KIN458760 KSJ458759:KSJ458760 LCF458759:LCF458760 LMB458759:LMB458760 LVX458759:LVX458760 MFT458759:MFT458760 MPP458759:MPP458760 MZL458759:MZL458760 NJH458759:NJH458760 NTD458759:NTD458760 OCZ458759:OCZ458760 OMV458759:OMV458760 OWR458759:OWR458760 PGN458759:PGN458760 PQJ458759:PQJ458760 QAF458759:QAF458760 QKB458759:QKB458760 QTX458759:QTX458760 RDT458759:RDT458760 RNP458759:RNP458760 RXL458759:RXL458760 SHH458759:SHH458760 SRD458759:SRD458760 TAZ458759:TAZ458760 TKV458759:TKV458760 TUR458759:TUR458760 UEN458759:UEN458760 UOJ458759:UOJ458760 UYF458759:UYF458760 VIB458759:VIB458760 VRX458759:VRX458760 WBT458759:WBT458760 WLP458759:WLP458760 WVL458759:WVL458760 D524295:D524296 IZ524295:IZ524296 SV524295:SV524296 ACR524295:ACR524296 AMN524295:AMN524296 AWJ524295:AWJ524296 BGF524295:BGF524296 BQB524295:BQB524296 BZX524295:BZX524296 CJT524295:CJT524296 CTP524295:CTP524296 DDL524295:DDL524296 DNH524295:DNH524296 DXD524295:DXD524296 EGZ524295:EGZ524296 EQV524295:EQV524296 FAR524295:FAR524296 FKN524295:FKN524296 FUJ524295:FUJ524296 GEF524295:GEF524296 GOB524295:GOB524296 GXX524295:GXX524296 HHT524295:HHT524296 HRP524295:HRP524296 IBL524295:IBL524296 ILH524295:ILH524296 IVD524295:IVD524296 JEZ524295:JEZ524296 JOV524295:JOV524296 JYR524295:JYR524296 KIN524295:KIN524296 KSJ524295:KSJ524296 LCF524295:LCF524296 LMB524295:LMB524296 LVX524295:LVX524296 MFT524295:MFT524296 MPP524295:MPP524296 MZL524295:MZL524296 NJH524295:NJH524296 NTD524295:NTD524296 OCZ524295:OCZ524296 OMV524295:OMV524296 OWR524295:OWR524296 PGN524295:PGN524296 PQJ524295:PQJ524296 QAF524295:QAF524296 QKB524295:QKB524296 QTX524295:QTX524296 RDT524295:RDT524296 RNP524295:RNP524296 RXL524295:RXL524296 SHH524295:SHH524296 SRD524295:SRD524296 TAZ524295:TAZ524296 TKV524295:TKV524296 TUR524295:TUR524296 UEN524295:UEN524296 UOJ524295:UOJ524296 UYF524295:UYF524296 VIB524295:VIB524296 VRX524295:VRX524296 WBT524295:WBT524296 WLP524295:WLP524296 WVL524295:WVL524296 D589831:D589832 IZ589831:IZ589832 SV589831:SV589832 ACR589831:ACR589832 AMN589831:AMN589832 AWJ589831:AWJ589832 BGF589831:BGF589832 BQB589831:BQB589832 BZX589831:BZX589832 CJT589831:CJT589832 CTP589831:CTP589832 DDL589831:DDL589832 DNH589831:DNH589832 DXD589831:DXD589832 EGZ589831:EGZ589832 EQV589831:EQV589832 FAR589831:FAR589832 FKN589831:FKN589832 FUJ589831:FUJ589832 GEF589831:GEF589832 GOB589831:GOB589832 GXX589831:GXX589832 HHT589831:HHT589832 HRP589831:HRP589832 IBL589831:IBL589832 ILH589831:ILH589832 IVD589831:IVD589832 JEZ589831:JEZ589832 JOV589831:JOV589832 JYR589831:JYR589832 KIN589831:KIN589832 KSJ589831:KSJ589832 LCF589831:LCF589832 LMB589831:LMB589832 LVX589831:LVX589832 MFT589831:MFT589832 MPP589831:MPP589832 MZL589831:MZL589832 NJH589831:NJH589832 NTD589831:NTD589832 OCZ589831:OCZ589832 OMV589831:OMV589832 OWR589831:OWR589832 PGN589831:PGN589832 PQJ589831:PQJ589832 QAF589831:QAF589832 QKB589831:QKB589832 QTX589831:QTX589832 RDT589831:RDT589832 RNP589831:RNP589832 RXL589831:RXL589832 SHH589831:SHH589832 SRD589831:SRD589832 TAZ589831:TAZ589832 TKV589831:TKV589832 TUR589831:TUR589832 UEN589831:UEN589832 UOJ589831:UOJ589832 UYF589831:UYF589832 VIB589831:VIB589832 VRX589831:VRX589832 WBT589831:WBT589832 WLP589831:WLP589832 WVL589831:WVL589832 D655367:D655368 IZ655367:IZ655368 SV655367:SV655368 ACR655367:ACR655368 AMN655367:AMN655368 AWJ655367:AWJ655368 BGF655367:BGF655368 BQB655367:BQB655368 BZX655367:BZX655368 CJT655367:CJT655368 CTP655367:CTP655368 DDL655367:DDL655368 DNH655367:DNH655368 DXD655367:DXD655368 EGZ655367:EGZ655368 EQV655367:EQV655368 FAR655367:FAR655368 FKN655367:FKN655368 FUJ655367:FUJ655368 GEF655367:GEF655368 GOB655367:GOB655368 GXX655367:GXX655368 HHT655367:HHT655368 HRP655367:HRP655368 IBL655367:IBL655368 ILH655367:ILH655368 IVD655367:IVD655368 JEZ655367:JEZ655368 JOV655367:JOV655368 JYR655367:JYR655368 KIN655367:KIN655368 KSJ655367:KSJ655368 LCF655367:LCF655368 LMB655367:LMB655368 LVX655367:LVX655368 MFT655367:MFT655368 MPP655367:MPP655368 MZL655367:MZL655368 NJH655367:NJH655368 NTD655367:NTD655368 OCZ655367:OCZ655368 OMV655367:OMV655368 OWR655367:OWR655368 PGN655367:PGN655368 PQJ655367:PQJ655368 QAF655367:QAF655368 QKB655367:QKB655368 QTX655367:QTX655368 RDT655367:RDT655368 RNP655367:RNP655368 RXL655367:RXL655368 SHH655367:SHH655368 SRD655367:SRD655368 TAZ655367:TAZ655368 TKV655367:TKV655368 TUR655367:TUR655368 UEN655367:UEN655368 UOJ655367:UOJ655368 UYF655367:UYF655368 VIB655367:VIB655368 VRX655367:VRX655368 WBT655367:WBT655368 WLP655367:WLP655368 WVL655367:WVL655368 D720903:D720904 IZ720903:IZ720904 SV720903:SV720904 ACR720903:ACR720904 AMN720903:AMN720904 AWJ720903:AWJ720904 BGF720903:BGF720904 BQB720903:BQB720904 BZX720903:BZX720904 CJT720903:CJT720904 CTP720903:CTP720904 DDL720903:DDL720904 DNH720903:DNH720904 DXD720903:DXD720904 EGZ720903:EGZ720904 EQV720903:EQV720904 FAR720903:FAR720904 FKN720903:FKN720904 FUJ720903:FUJ720904 GEF720903:GEF720904 GOB720903:GOB720904 GXX720903:GXX720904 HHT720903:HHT720904 HRP720903:HRP720904 IBL720903:IBL720904 ILH720903:ILH720904 IVD720903:IVD720904 JEZ720903:JEZ720904 JOV720903:JOV720904 JYR720903:JYR720904 KIN720903:KIN720904 KSJ720903:KSJ720904 LCF720903:LCF720904 LMB720903:LMB720904 LVX720903:LVX720904 MFT720903:MFT720904 MPP720903:MPP720904 MZL720903:MZL720904 NJH720903:NJH720904 NTD720903:NTD720904 OCZ720903:OCZ720904 OMV720903:OMV720904 OWR720903:OWR720904 PGN720903:PGN720904 PQJ720903:PQJ720904 QAF720903:QAF720904 QKB720903:QKB720904 QTX720903:QTX720904 RDT720903:RDT720904 RNP720903:RNP720904 RXL720903:RXL720904 SHH720903:SHH720904 SRD720903:SRD720904 TAZ720903:TAZ720904 TKV720903:TKV720904 TUR720903:TUR720904 UEN720903:UEN720904 UOJ720903:UOJ720904 UYF720903:UYF720904 VIB720903:VIB720904 VRX720903:VRX720904 WBT720903:WBT720904 WLP720903:WLP720904 WVL720903:WVL720904 D786439:D786440 IZ786439:IZ786440 SV786439:SV786440 ACR786439:ACR786440 AMN786439:AMN786440 AWJ786439:AWJ786440 BGF786439:BGF786440 BQB786439:BQB786440 BZX786439:BZX786440 CJT786439:CJT786440 CTP786439:CTP786440 DDL786439:DDL786440 DNH786439:DNH786440 DXD786439:DXD786440 EGZ786439:EGZ786440 EQV786439:EQV786440 FAR786439:FAR786440 FKN786439:FKN786440 FUJ786439:FUJ786440 GEF786439:GEF786440 GOB786439:GOB786440 GXX786439:GXX786440 HHT786439:HHT786440 HRP786439:HRP786440 IBL786439:IBL786440 ILH786439:ILH786440 IVD786439:IVD786440 JEZ786439:JEZ786440 JOV786439:JOV786440 JYR786439:JYR786440 KIN786439:KIN786440 KSJ786439:KSJ786440 LCF786439:LCF786440 LMB786439:LMB786440 LVX786439:LVX786440 MFT786439:MFT786440 MPP786439:MPP786440 MZL786439:MZL786440 NJH786439:NJH786440 NTD786439:NTD786440 OCZ786439:OCZ786440 OMV786439:OMV786440 OWR786439:OWR786440 PGN786439:PGN786440 PQJ786439:PQJ786440 QAF786439:QAF786440 QKB786439:QKB786440 QTX786439:QTX786440 RDT786439:RDT786440 RNP786439:RNP786440 RXL786439:RXL786440 SHH786439:SHH786440 SRD786439:SRD786440 TAZ786439:TAZ786440 TKV786439:TKV786440 TUR786439:TUR786440 UEN786439:UEN786440 UOJ786439:UOJ786440 UYF786439:UYF786440 VIB786439:VIB786440 VRX786439:VRX786440 WBT786439:WBT786440 WLP786439:WLP786440 WVL786439:WVL786440 D851975:D851976 IZ851975:IZ851976 SV851975:SV851976 ACR851975:ACR851976 AMN851975:AMN851976 AWJ851975:AWJ851976 BGF851975:BGF851976 BQB851975:BQB851976 BZX851975:BZX851976 CJT851975:CJT851976 CTP851975:CTP851976 DDL851975:DDL851976 DNH851975:DNH851976 DXD851975:DXD851976 EGZ851975:EGZ851976 EQV851975:EQV851976 FAR851975:FAR851976 FKN851975:FKN851976 FUJ851975:FUJ851976 GEF851975:GEF851976 GOB851975:GOB851976 GXX851975:GXX851976 HHT851975:HHT851976 HRP851975:HRP851976 IBL851975:IBL851976 ILH851975:ILH851976 IVD851975:IVD851976 JEZ851975:JEZ851976 JOV851975:JOV851976 JYR851975:JYR851976 KIN851975:KIN851976 KSJ851975:KSJ851976 LCF851975:LCF851976 LMB851975:LMB851976 LVX851975:LVX851976 MFT851975:MFT851976 MPP851975:MPP851976 MZL851975:MZL851976 NJH851975:NJH851976 NTD851975:NTD851976 OCZ851975:OCZ851976 OMV851975:OMV851976 OWR851975:OWR851976 PGN851975:PGN851976 PQJ851975:PQJ851976 QAF851975:QAF851976 QKB851975:QKB851976 QTX851975:QTX851976 RDT851975:RDT851976 RNP851975:RNP851976 RXL851975:RXL851976 SHH851975:SHH851976 SRD851975:SRD851976 TAZ851975:TAZ851976 TKV851975:TKV851976 TUR851975:TUR851976 UEN851975:UEN851976 UOJ851975:UOJ851976 UYF851975:UYF851976 VIB851975:VIB851976 VRX851975:VRX851976 WBT851975:WBT851976 WLP851975:WLP851976 WVL851975:WVL851976 D917511:D917512 IZ917511:IZ917512 SV917511:SV917512 ACR917511:ACR917512 AMN917511:AMN917512 AWJ917511:AWJ917512 BGF917511:BGF917512 BQB917511:BQB917512 BZX917511:BZX917512 CJT917511:CJT917512 CTP917511:CTP917512 DDL917511:DDL917512 DNH917511:DNH917512 DXD917511:DXD917512 EGZ917511:EGZ917512 EQV917511:EQV917512 FAR917511:FAR917512 FKN917511:FKN917512 FUJ917511:FUJ917512 GEF917511:GEF917512 GOB917511:GOB917512 GXX917511:GXX917512 HHT917511:HHT917512 HRP917511:HRP917512 IBL917511:IBL917512 ILH917511:ILH917512 IVD917511:IVD917512 JEZ917511:JEZ917512 JOV917511:JOV917512 JYR917511:JYR917512 KIN917511:KIN917512 KSJ917511:KSJ917512 LCF917511:LCF917512 LMB917511:LMB917512 LVX917511:LVX917512 MFT917511:MFT917512 MPP917511:MPP917512 MZL917511:MZL917512 NJH917511:NJH917512 NTD917511:NTD917512 OCZ917511:OCZ917512 OMV917511:OMV917512 OWR917511:OWR917512 PGN917511:PGN917512 PQJ917511:PQJ917512 QAF917511:QAF917512 QKB917511:QKB917512 QTX917511:QTX917512 RDT917511:RDT917512 RNP917511:RNP917512 RXL917511:RXL917512 SHH917511:SHH917512 SRD917511:SRD917512 TAZ917511:TAZ917512 TKV917511:TKV917512 TUR917511:TUR917512 UEN917511:UEN917512 UOJ917511:UOJ917512 UYF917511:UYF917512 VIB917511:VIB917512 VRX917511:VRX917512 WBT917511:WBT917512 WLP917511:WLP917512 WVL917511:WVL917512 D983047:D983048 IZ983047:IZ983048 SV983047:SV983048 ACR983047:ACR983048 AMN983047:AMN983048 AWJ983047:AWJ983048 BGF983047:BGF983048 BQB983047:BQB983048 BZX983047:BZX983048 CJT983047:CJT983048 CTP983047:CTP983048 DDL983047:DDL983048 DNH983047:DNH983048 DXD983047:DXD983048 EGZ983047:EGZ983048 EQV983047:EQV983048 FAR983047:FAR983048 FKN983047:FKN983048 FUJ983047:FUJ983048 GEF983047:GEF983048 GOB983047:GOB983048 GXX983047:GXX983048 HHT983047:HHT983048 HRP983047:HRP983048 IBL983047:IBL983048 ILH983047:ILH983048 IVD983047:IVD983048 JEZ983047:JEZ983048 JOV983047:JOV983048 JYR983047:JYR983048 KIN983047:KIN983048 KSJ983047:KSJ983048 LCF983047:LCF983048 LMB983047:LMB983048 LVX983047:LVX983048 MFT983047:MFT983048 MPP983047:MPP983048 MZL983047:MZL983048 NJH983047:NJH983048 NTD983047:NTD983048 OCZ983047:OCZ983048 OMV983047:OMV983048 OWR983047:OWR983048 PGN983047:PGN983048 PQJ983047:PQJ983048 QAF983047:QAF983048 QKB983047:QKB983048 QTX983047:QTX983048 RDT983047:RDT983048 RNP983047:RNP983048 RXL983047:RXL983048 SHH983047:SHH983048 SRD983047:SRD983048 TAZ983047:TAZ983048 TKV983047:TKV983048 TUR983047:TUR983048 UEN983047:UEN983048 UOJ983047:UOJ983048 UYF983047:UYF983048 VIB983047:VIB983048 VRX983047:VRX983048 WBT983047:WBT983048 WLP983047:WLP983048 WVL983047:WVL983048" xr:uid="{00000000-0002-0000-0200-000001000000}">
      <formula1>0</formula1>
      <formula2>C7</formula2>
    </dataValidation>
  </dataValidations>
  <pageMargins left="0.19685039370078741" right="0.17" top="0.98425196850393704" bottom="0.19685039370078741" header="0.19685039370078741" footer="0.19685039370078741"/>
  <pageSetup paperSize="9" scale="11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900F5-A75A-4A97-8763-F8D4162842EF}">
  <sheetPr>
    <tabColor indexed="51"/>
    <pageSetUpPr fitToPage="1"/>
  </sheetPr>
  <dimension ref="A1:AK159"/>
  <sheetViews>
    <sheetView zoomScaleNormal="100" zoomScaleSheetLayoutView="100" workbookViewId="0">
      <selection activeCell="F9" sqref="F9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MATCH(N2,[4]Лист1!A1:A90,0)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>
        <v>1</v>
      </c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/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>
        <v>0</v>
      </c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>
        <v>0</v>
      </c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>
        <v>0</v>
      </c>
      <c r="F12" s="39">
        <v>0</v>
      </c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  <mergeCell ref="I7:J7"/>
    <mergeCell ref="K6:L6"/>
    <mergeCell ref="K7:L7"/>
    <mergeCell ref="B5:B6"/>
    <mergeCell ref="A1:N1"/>
    <mergeCell ref="A3:N4"/>
    <mergeCell ref="A2:M2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4BFBCADC-BBB6-4827-B187-E922172ADCF2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Q90"/>
  <sheetViews>
    <sheetView workbookViewId="0">
      <selection activeCell="S82" sqref="S82"/>
    </sheetView>
  </sheetViews>
  <sheetFormatPr defaultRowHeight="12.75"/>
  <cols>
    <col min="2" max="2" width="18.28515625" customWidth="1"/>
    <col min="17" max="17" width="18.5703125" customWidth="1"/>
    <col min="258" max="258" width="18.28515625" customWidth="1"/>
    <col min="273" max="273" width="18.5703125" customWidth="1"/>
    <col min="514" max="514" width="18.28515625" customWidth="1"/>
    <col min="529" max="529" width="18.5703125" customWidth="1"/>
    <col min="770" max="770" width="18.28515625" customWidth="1"/>
    <col min="785" max="785" width="18.5703125" customWidth="1"/>
    <col min="1026" max="1026" width="18.28515625" customWidth="1"/>
    <col min="1041" max="1041" width="18.5703125" customWidth="1"/>
    <col min="1282" max="1282" width="18.28515625" customWidth="1"/>
    <col min="1297" max="1297" width="18.5703125" customWidth="1"/>
    <col min="1538" max="1538" width="18.28515625" customWidth="1"/>
    <col min="1553" max="1553" width="18.5703125" customWidth="1"/>
    <col min="1794" max="1794" width="18.28515625" customWidth="1"/>
    <col min="1809" max="1809" width="18.5703125" customWidth="1"/>
    <col min="2050" max="2050" width="18.28515625" customWidth="1"/>
    <col min="2065" max="2065" width="18.5703125" customWidth="1"/>
    <col min="2306" max="2306" width="18.28515625" customWidth="1"/>
    <col min="2321" max="2321" width="18.5703125" customWidth="1"/>
    <col min="2562" max="2562" width="18.28515625" customWidth="1"/>
    <col min="2577" max="2577" width="18.5703125" customWidth="1"/>
    <col min="2818" max="2818" width="18.28515625" customWidth="1"/>
    <col min="2833" max="2833" width="18.5703125" customWidth="1"/>
    <col min="3074" max="3074" width="18.28515625" customWidth="1"/>
    <col min="3089" max="3089" width="18.5703125" customWidth="1"/>
    <col min="3330" max="3330" width="18.28515625" customWidth="1"/>
    <col min="3345" max="3345" width="18.5703125" customWidth="1"/>
    <col min="3586" max="3586" width="18.28515625" customWidth="1"/>
    <col min="3601" max="3601" width="18.5703125" customWidth="1"/>
    <col min="3842" max="3842" width="18.28515625" customWidth="1"/>
    <col min="3857" max="3857" width="18.5703125" customWidth="1"/>
    <col min="4098" max="4098" width="18.28515625" customWidth="1"/>
    <col min="4113" max="4113" width="18.5703125" customWidth="1"/>
    <col min="4354" max="4354" width="18.28515625" customWidth="1"/>
    <col min="4369" max="4369" width="18.5703125" customWidth="1"/>
    <col min="4610" max="4610" width="18.28515625" customWidth="1"/>
    <col min="4625" max="4625" width="18.5703125" customWidth="1"/>
    <col min="4866" max="4866" width="18.28515625" customWidth="1"/>
    <col min="4881" max="4881" width="18.5703125" customWidth="1"/>
    <col min="5122" max="5122" width="18.28515625" customWidth="1"/>
    <col min="5137" max="5137" width="18.5703125" customWidth="1"/>
    <col min="5378" max="5378" width="18.28515625" customWidth="1"/>
    <col min="5393" max="5393" width="18.5703125" customWidth="1"/>
    <col min="5634" max="5634" width="18.28515625" customWidth="1"/>
    <col min="5649" max="5649" width="18.5703125" customWidth="1"/>
    <col min="5890" max="5890" width="18.28515625" customWidth="1"/>
    <col min="5905" max="5905" width="18.5703125" customWidth="1"/>
    <col min="6146" max="6146" width="18.28515625" customWidth="1"/>
    <col min="6161" max="6161" width="18.5703125" customWidth="1"/>
    <col min="6402" max="6402" width="18.28515625" customWidth="1"/>
    <col min="6417" max="6417" width="18.5703125" customWidth="1"/>
    <col min="6658" max="6658" width="18.28515625" customWidth="1"/>
    <col min="6673" max="6673" width="18.5703125" customWidth="1"/>
    <col min="6914" max="6914" width="18.28515625" customWidth="1"/>
    <col min="6929" max="6929" width="18.5703125" customWidth="1"/>
    <col min="7170" max="7170" width="18.28515625" customWidth="1"/>
    <col min="7185" max="7185" width="18.5703125" customWidth="1"/>
    <col min="7426" max="7426" width="18.28515625" customWidth="1"/>
    <col min="7441" max="7441" width="18.5703125" customWidth="1"/>
    <col min="7682" max="7682" width="18.28515625" customWidth="1"/>
    <col min="7697" max="7697" width="18.5703125" customWidth="1"/>
    <col min="7938" max="7938" width="18.28515625" customWidth="1"/>
    <col min="7953" max="7953" width="18.5703125" customWidth="1"/>
    <col min="8194" max="8194" width="18.28515625" customWidth="1"/>
    <col min="8209" max="8209" width="18.5703125" customWidth="1"/>
    <col min="8450" max="8450" width="18.28515625" customWidth="1"/>
    <col min="8465" max="8465" width="18.5703125" customWidth="1"/>
    <col min="8706" max="8706" width="18.28515625" customWidth="1"/>
    <col min="8721" max="8721" width="18.5703125" customWidth="1"/>
    <col min="8962" max="8962" width="18.28515625" customWidth="1"/>
    <col min="8977" max="8977" width="18.5703125" customWidth="1"/>
    <col min="9218" max="9218" width="18.28515625" customWidth="1"/>
    <col min="9233" max="9233" width="18.5703125" customWidth="1"/>
    <col min="9474" max="9474" width="18.28515625" customWidth="1"/>
    <col min="9489" max="9489" width="18.5703125" customWidth="1"/>
    <col min="9730" max="9730" width="18.28515625" customWidth="1"/>
    <col min="9745" max="9745" width="18.5703125" customWidth="1"/>
    <col min="9986" max="9986" width="18.28515625" customWidth="1"/>
    <col min="10001" max="10001" width="18.5703125" customWidth="1"/>
    <col min="10242" max="10242" width="18.28515625" customWidth="1"/>
    <col min="10257" max="10257" width="18.5703125" customWidth="1"/>
    <col min="10498" max="10498" width="18.28515625" customWidth="1"/>
    <col min="10513" max="10513" width="18.5703125" customWidth="1"/>
    <col min="10754" max="10754" width="18.28515625" customWidth="1"/>
    <col min="10769" max="10769" width="18.5703125" customWidth="1"/>
    <col min="11010" max="11010" width="18.28515625" customWidth="1"/>
    <col min="11025" max="11025" width="18.5703125" customWidth="1"/>
    <col min="11266" max="11266" width="18.28515625" customWidth="1"/>
    <col min="11281" max="11281" width="18.5703125" customWidth="1"/>
    <col min="11522" max="11522" width="18.28515625" customWidth="1"/>
    <col min="11537" max="11537" width="18.5703125" customWidth="1"/>
    <col min="11778" max="11778" width="18.28515625" customWidth="1"/>
    <col min="11793" max="11793" width="18.5703125" customWidth="1"/>
    <col min="12034" max="12034" width="18.28515625" customWidth="1"/>
    <col min="12049" max="12049" width="18.5703125" customWidth="1"/>
    <col min="12290" max="12290" width="18.28515625" customWidth="1"/>
    <col min="12305" max="12305" width="18.5703125" customWidth="1"/>
    <col min="12546" max="12546" width="18.28515625" customWidth="1"/>
    <col min="12561" max="12561" width="18.5703125" customWidth="1"/>
    <col min="12802" max="12802" width="18.28515625" customWidth="1"/>
    <col min="12817" max="12817" width="18.5703125" customWidth="1"/>
    <col min="13058" max="13058" width="18.28515625" customWidth="1"/>
    <col min="13073" max="13073" width="18.5703125" customWidth="1"/>
    <col min="13314" max="13314" width="18.28515625" customWidth="1"/>
    <col min="13329" max="13329" width="18.5703125" customWidth="1"/>
    <col min="13570" max="13570" width="18.28515625" customWidth="1"/>
    <col min="13585" max="13585" width="18.5703125" customWidth="1"/>
    <col min="13826" max="13826" width="18.28515625" customWidth="1"/>
    <col min="13841" max="13841" width="18.5703125" customWidth="1"/>
    <col min="14082" max="14082" width="18.28515625" customWidth="1"/>
    <col min="14097" max="14097" width="18.5703125" customWidth="1"/>
    <col min="14338" max="14338" width="18.28515625" customWidth="1"/>
    <col min="14353" max="14353" width="18.5703125" customWidth="1"/>
    <col min="14594" max="14594" width="18.28515625" customWidth="1"/>
    <col min="14609" max="14609" width="18.5703125" customWidth="1"/>
    <col min="14850" max="14850" width="18.28515625" customWidth="1"/>
    <col min="14865" max="14865" width="18.5703125" customWidth="1"/>
    <col min="15106" max="15106" width="18.28515625" customWidth="1"/>
    <col min="15121" max="15121" width="18.5703125" customWidth="1"/>
    <col min="15362" max="15362" width="18.28515625" customWidth="1"/>
    <col min="15377" max="15377" width="18.5703125" customWidth="1"/>
    <col min="15618" max="15618" width="18.28515625" customWidth="1"/>
    <col min="15633" max="15633" width="18.5703125" customWidth="1"/>
    <col min="15874" max="15874" width="18.28515625" customWidth="1"/>
    <col min="15889" max="15889" width="18.5703125" customWidth="1"/>
    <col min="16130" max="16130" width="18.28515625" customWidth="1"/>
    <col min="16145" max="16145" width="18.5703125" customWidth="1"/>
  </cols>
  <sheetData>
    <row r="1" spans="1:17">
      <c r="A1" s="187" t="s">
        <v>4</v>
      </c>
      <c r="B1" s="190" t="s">
        <v>21</v>
      </c>
      <c r="C1" s="193" t="s">
        <v>22</v>
      </c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</row>
    <row r="2" spans="1:17">
      <c r="A2" s="188"/>
      <c r="B2" s="191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</row>
    <row r="3" spans="1:17">
      <c r="A3" s="188"/>
      <c r="B3" s="191"/>
      <c r="C3" s="100" t="s">
        <v>6</v>
      </c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5"/>
    </row>
    <row r="4" spans="1:17" ht="85.5" customHeight="1">
      <c r="A4" s="188"/>
      <c r="B4" s="191"/>
      <c r="C4" s="196" t="s">
        <v>7</v>
      </c>
      <c r="D4" s="197"/>
      <c r="E4" s="198"/>
      <c r="F4" s="196" t="s">
        <v>8</v>
      </c>
      <c r="G4" s="197"/>
      <c r="H4" s="198"/>
      <c r="I4" s="196" t="s">
        <v>9</v>
      </c>
      <c r="J4" s="197"/>
      <c r="K4" s="198"/>
      <c r="L4" s="196" t="s">
        <v>10</v>
      </c>
      <c r="M4" s="197"/>
      <c r="N4" s="198"/>
      <c r="O4" s="100" t="s">
        <v>23</v>
      </c>
      <c r="P4" s="194"/>
      <c r="Q4" s="195"/>
    </row>
    <row r="5" spans="1:17" ht="165.75">
      <c r="A5" s="189"/>
      <c r="B5" s="192"/>
      <c r="C5" s="10" t="s">
        <v>5</v>
      </c>
      <c r="D5" s="18" t="s">
        <v>24</v>
      </c>
      <c r="E5" s="18" t="s">
        <v>25</v>
      </c>
      <c r="F5" s="10" t="s">
        <v>5</v>
      </c>
      <c r="G5" s="18" t="s">
        <v>24</v>
      </c>
      <c r="H5" s="18" t="s">
        <v>25</v>
      </c>
      <c r="I5" s="10" t="s">
        <v>5</v>
      </c>
      <c r="J5" s="18" t="s">
        <v>24</v>
      </c>
      <c r="K5" s="18" t="s">
        <v>25</v>
      </c>
      <c r="L5" s="10" t="s">
        <v>5</v>
      </c>
      <c r="M5" s="18" t="s">
        <v>24</v>
      </c>
      <c r="N5" s="18" t="s">
        <v>25</v>
      </c>
      <c r="O5" s="10" t="s">
        <v>5</v>
      </c>
      <c r="P5" s="18" t="s">
        <v>24</v>
      </c>
      <c r="Q5" s="18" t="s">
        <v>25</v>
      </c>
    </row>
    <row r="6" spans="1:17">
      <c r="A6" s="19">
        <v>1</v>
      </c>
      <c r="B6" s="20" t="s">
        <v>26</v>
      </c>
      <c r="C6" s="21">
        <v>7</v>
      </c>
      <c r="D6" s="21">
        <v>6</v>
      </c>
      <c r="E6" s="21">
        <v>0</v>
      </c>
      <c r="F6" s="21">
        <v>0</v>
      </c>
      <c r="G6" s="21">
        <v>0</v>
      </c>
      <c r="H6" s="21">
        <v>0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</row>
    <row r="7" spans="1:17" ht="25.5">
      <c r="A7" s="20">
        <v>2</v>
      </c>
      <c r="B7" s="20" t="s">
        <v>27</v>
      </c>
      <c r="C7" s="21">
        <v>55</v>
      </c>
      <c r="D7" s="21">
        <v>39</v>
      </c>
      <c r="E7" s="21">
        <v>0</v>
      </c>
      <c r="F7" s="21">
        <v>0</v>
      </c>
      <c r="G7" s="21">
        <v>0</v>
      </c>
      <c r="H7" s="21">
        <v>0</v>
      </c>
      <c r="I7" s="21">
        <v>1</v>
      </c>
      <c r="J7" s="21">
        <v>0</v>
      </c>
      <c r="K7" s="21">
        <v>0</v>
      </c>
      <c r="L7" s="21">
        <v>5</v>
      </c>
      <c r="M7" s="21">
        <v>1</v>
      </c>
      <c r="N7" s="21">
        <v>0</v>
      </c>
      <c r="O7" s="21">
        <v>21</v>
      </c>
      <c r="P7" s="21">
        <v>6</v>
      </c>
      <c r="Q7" s="21">
        <v>1</v>
      </c>
    </row>
    <row r="8" spans="1:17">
      <c r="A8" s="20">
        <v>3</v>
      </c>
      <c r="B8" s="20" t="s">
        <v>28</v>
      </c>
      <c r="C8" s="21">
        <v>21</v>
      </c>
      <c r="D8" s="21">
        <v>17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1</v>
      </c>
      <c r="M8" s="21">
        <v>0</v>
      </c>
      <c r="N8" s="21">
        <v>0</v>
      </c>
      <c r="O8" s="21">
        <v>10</v>
      </c>
      <c r="P8" s="21">
        <v>5</v>
      </c>
      <c r="Q8" s="21">
        <v>0</v>
      </c>
    </row>
    <row r="9" spans="1:17">
      <c r="A9" s="20">
        <v>4</v>
      </c>
      <c r="B9" s="20" t="s">
        <v>29</v>
      </c>
      <c r="C9" s="21">
        <v>14</v>
      </c>
      <c r="D9" s="21">
        <v>9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2</v>
      </c>
      <c r="P9" s="21">
        <v>1</v>
      </c>
      <c r="Q9" s="21">
        <v>0</v>
      </c>
    </row>
    <row r="10" spans="1:17">
      <c r="A10" s="20">
        <v>5</v>
      </c>
      <c r="B10" s="20" t="s">
        <v>30</v>
      </c>
      <c r="C10" s="21">
        <v>108</v>
      </c>
      <c r="D10" s="21">
        <v>87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</row>
    <row r="11" spans="1:17" ht="25.5">
      <c r="A11" s="20">
        <v>6</v>
      </c>
      <c r="B11" s="20" t="s">
        <v>31</v>
      </c>
      <c r="C11" s="21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</row>
    <row r="12" spans="1:17" ht="38.25">
      <c r="A12" s="20">
        <v>7</v>
      </c>
      <c r="B12" s="20" t="s">
        <v>32</v>
      </c>
      <c r="C12" s="21">
        <v>1</v>
      </c>
      <c r="D12" s="21">
        <v>1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1</v>
      </c>
      <c r="P12" s="21">
        <v>1</v>
      </c>
      <c r="Q12" s="21">
        <v>0</v>
      </c>
    </row>
    <row r="13" spans="1:17" ht="25.5">
      <c r="A13" s="20">
        <v>8</v>
      </c>
      <c r="B13" s="20" t="s">
        <v>33</v>
      </c>
      <c r="C13" s="21">
        <v>9</v>
      </c>
      <c r="D13" s="21">
        <v>7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5</v>
      </c>
      <c r="P13" s="21">
        <v>3</v>
      </c>
      <c r="Q13" s="21">
        <v>0</v>
      </c>
    </row>
    <row r="14" spans="1:17" ht="38.25">
      <c r="A14" s="20">
        <v>9</v>
      </c>
      <c r="B14" s="20" t="s">
        <v>34</v>
      </c>
      <c r="C14" s="21">
        <v>15</v>
      </c>
      <c r="D14" s="21">
        <v>13</v>
      </c>
      <c r="E14" s="21">
        <v>1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</row>
    <row r="15" spans="1:17">
      <c r="A15" s="20">
        <v>10</v>
      </c>
      <c r="B15" s="20" t="s">
        <v>35</v>
      </c>
      <c r="C15" s="21">
        <v>19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2</v>
      </c>
      <c r="P15" s="21">
        <v>0</v>
      </c>
      <c r="Q15" s="21">
        <v>0</v>
      </c>
    </row>
    <row r="16" spans="1:17">
      <c r="A16" s="20">
        <v>11</v>
      </c>
      <c r="B16" s="20" t="s">
        <v>36</v>
      </c>
      <c r="C16" s="21">
        <v>4</v>
      </c>
      <c r="D16" s="21">
        <v>3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36</v>
      </c>
      <c r="P16" s="21">
        <v>10</v>
      </c>
      <c r="Q16" s="21">
        <v>8</v>
      </c>
    </row>
    <row r="17" spans="1:17" ht="25.5">
      <c r="A17" s="20">
        <v>12</v>
      </c>
      <c r="B17" s="20" t="s">
        <v>37</v>
      </c>
      <c r="C17" s="21">
        <v>2</v>
      </c>
      <c r="D17" s="21">
        <v>1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29</v>
      </c>
      <c r="P17" s="21">
        <v>3</v>
      </c>
      <c r="Q17" s="21">
        <v>0</v>
      </c>
    </row>
    <row r="18" spans="1:17" ht="25.5">
      <c r="A18" s="22">
        <v>13</v>
      </c>
      <c r="B18" s="22" t="s">
        <v>38</v>
      </c>
      <c r="C18" s="21">
        <v>19</v>
      </c>
      <c r="D18" s="21">
        <v>12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8</v>
      </c>
      <c r="P18" s="21">
        <v>5</v>
      </c>
      <c r="Q18" s="21">
        <v>0</v>
      </c>
    </row>
    <row r="19" spans="1:17" ht="25.5">
      <c r="A19" s="20">
        <v>14</v>
      </c>
      <c r="B19" s="20" t="s">
        <v>39</v>
      </c>
      <c r="C19" s="21">
        <v>37</v>
      </c>
      <c r="D19" s="21">
        <v>17</v>
      </c>
      <c r="E19" s="21">
        <v>2</v>
      </c>
      <c r="F19" s="21">
        <v>1</v>
      </c>
      <c r="G19" s="21">
        <v>1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38</v>
      </c>
      <c r="P19" s="21">
        <v>37</v>
      </c>
      <c r="Q19" s="21">
        <v>1</v>
      </c>
    </row>
    <row r="20" spans="1:17" ht="38.25">
      <c r="A20" s="20">
        <v>15</v>
      </c>
      <c r="B20" s="20" t="s">
        <v>40</v>
      </c>
      <c r="C20" s="21">
        <v>13</v>
      </c>
      <c r="D20" s="21">
        <v>4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1</v>
      </c>
      <c r="P20" s="21">
        <v>0</v>
      </c>
      <c r="Q20" s="21">
        <v>0</v>
      </c>
    </row>
    <row r="21" spans="1:17" ht="25.5">
      <c r="A21" s="20">
        <v>16</v>
      </c>
      <c r="B21" s="20" t="s">
        <v>41</v>
      </c>
      <c r="C21" s="21"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9</v>
      </c>
      <c r="M21" s="21">
        <v>3</v>
      </c>
      <c r="N21" s="21">
        <v>0</v>
      </c>
      <c r="O21" s="21">
        <v>77</v>
      </c>
      <c r="P21" s="21">
        <v>13</v>
      </c>
      <c r="Q21" s="21">
        <v>0</v>
      </c>
    </row>
    <row r="22" spans="1:17">
      <c r="A22" s="20">
        <v>17</v>
      </c>
      <c r="B22" s="20" t="s">
        <v>42</v>
      </c>
      <c r="C22" s="21">
        <v>11</v>
      </c>
      <c r="D22" s="21">
        <v>9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</row>
    <row r="23" spans="1:17" ht="25.5">
      <c r="A23" s="20">
        <v>18</v>
      </c>
      <c r="B23" s="20" t="s">
        <v>43</v>
      </c>
      <c r="C23" s="21">
        <v>31</v>
      </c>
      <c r="D23" s="21">
        <v>25</v>
      </c>
      <c r="E23" s="21">
        <v>0</v>
      </c>
      <c r="F23" s="21">
        <v>1</v>
      </c>
      <c r="G23" s="21">
        <v>1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</row>
    <row r="24" spans="1:17">
      <c r="A24" s="20">
        <v>19</v>
      </c>
      <c r="B24" s="20" t="s">
        <v>44</v>
      </c>
      <c r="C24" s="21">
        <v>3</v>
      </c>
      <c r="D24" s="21">
        <v>2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</row>
    <row r="25" spans="1:17" ht="25.5">
      <c r="A25" s="20">
        <v>20</v>
      </c>
      <c r="B25" s="20" t="s">
        <v>45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</row>
    <row r="26" spans="1:17" ht="25.5">
      <c r="A26" s="20">
        <v>21</v>
      </c>
      <c r="B26" s="20" t="s">
        <v>46</v>
      </c>
      <c r="C26" s="21">
        <v>24</v>
      </c>
      <c r="D26" s="21">
        <v>18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19</v>
      </c>
      <c r="P26" s="21">
        <v>11</v>
      </c>
      <c r="Q26" s="21">
        <v>0</v>
      </c>
    </row>
    <row r="27" spans="1:17">
      <c r="A27" s="20">
        <v>22</v>
      </c>
      <c r="B27" s="20" t="s">
        <v>47</v>
      </c>
      <c r="C27" s="21">
        <v>20</v>
      </c>
      <c r="D27" s="21">
        <v>15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2</v>
      </c>
      <c r="M27" s="21">
        <v>2</v>
      </c>
      <c r="N27" s="21">
        <v>0</v>
      </c>
      <c r="O27" s="21">
        <v>30</v>
      </c>
      <c r="P27" s="21">
        <v>10</v>
      </c>
      <c r="Q27" s="21">
        <v>1</v>
      </c>
    </row>
    <row r="28" spans="1:17">
      <c r="A28" s="20">
        <v>23</v>
      </c>
      <c r="B28" s="20" t="s">
        <v>48</v>
      </c>
      <c r="C28" s="21">
        <v>100</v>
      </c>
      <c r="D28" s="21">
        <v>34</v>
      </c>
      <c r="E28" s="21">
        <v>2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1</v>
      </c>
      <c r="M28" s="21">
        <v>0</v>
      </c>
      <c r="N28" s="21">
        <v>0</v>
      </c>
      <c r="O28" s="21">
        <v>51</v>
      </c>
      <c r="P28" s="21">
        <v>17</v>
      </c>
      <c r="Q28" s="21">
        <v>4</v>
      </c>
    </row>
    <row r="29" spans="1:17">
      <c r="A29" s="22">
        <v>24</v>
      </c>
      <c r="B29" s="22" t="s">
        <v>49</v>
      </c>
      <c r="C29" s="21">
        <v>27</v>
      </c>
      <c r="D29" s="21">
        <v>12</v>
      </c>
      <c r="E29" s="21">
        <v>2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1</v>
      </c>
      <c r="M29" s="21">
        <v>0</v>
      </c>
      <c r="N29" s="21">
        <v>0</v>
      </c>
      <c r="O29" s="21">
        <v>38</v>
      </c>
      <c r="P29" s="21">
        <v>8</v>
      </c>
      <c r="Q29" s="21">
        <v>4</v>
      </c>
    </row>
    <row r="30" spans="1:17">
      <c r="A30" s="20">
        <v>25</v>
      </c>
      <c r="B30" s="20" t="s">
        <v>50</v>
      </c>
      <c r="C30" s="21">
        <v>23</v>
      </c>
      <c r="D30" s="21">
        <v>8</v>
      </c>
      <c r="E30" s="21">
        <v>2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4</v>
      </c>
      <c r="M30" s="21">
        <v>3</v>
      </c>
      <c r="N30" s="21">
        <v>0</v>
      </c>
      <c r="O30" s="21">
        <v>20</v>
      </c>
      <c r="P30" s="21">
        <v>13</v>
      </c>
      <c r="Q30" s="21">
        <v>0</v>
      </c>
    </row>
    <row r="31" spans="1:17" ht="25.5">
      <c r="A31" s="20">
        <v>26</v>
      </c>
      <c r="B31" s="20" t="s">
        <v>51</v>
      </c>
      <c r="C31" s="21">
        <v>36</v>
      </c>
      <c r="D31" s="21">
        <v>16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3</v>
      </c>
      <c r="M31" s="21">
        <v>3</v>
      </c>
      <c r="N31" s="21">
        <v>0</v>
      </c>
      <c r="O31" s="21">
        <v>18</v>
      </c>
      <c r="P31" s="21">
        <v>10</v>
      </c>
      <c r="Q31" s="21">
        <v>0</v>
      </c>
    </row>
    <row r="32" spans="1:17">
      <c r="A32" s="20">
        <v>27</v>
      </c>
      <c r="B32" s="20" t="s">
        <v>52</v>
      </c>
      <c r="C32" s="21">
        <v>4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2</v>
      </c>
      <c r="M32" s="21">
        <v>2</v>
      </c>
      <c r="N32" s="21">
        <v>2</v>
      </c>
      <c r="O32" s="21">
        <v>4</v>
      </c>
      <c r="P32" s="21">
        <v>2</v>
      </c>
      <c r="Q32" s="21">
        <v>0</v>
      </c>
    </row>
    <row r="33" spans="1:17">
      <c r="A33" s="20">
        <v>28</v>
      </c>
      <c r="B33" s="20" t="s">
        <v>53</v>
      </c>
      <c r="C33" s="21">
        <v>17</v>
      </c>
      <c r="D33" s="21">
        <v>6</v>
      </c>
      <c r="E33" s="21">
        <v>2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7</v>
      </c>
      <c r="P33" s="21">
        <v>3</v>
      </c>
      <c r="Q33" s="21">
        <v>1</v>
      </c>
    </row>
    <row r="34" spans="1:17" ht="25.5">
      <c r="A34" s="20">
        <v>29</v>
      </c>
      <c r="B34" s="20" t="s">
        <v>54</v>
      </c>
      <c r="C34" s="21">
        <v>11</v>
      </c>
      <c r="D34" s="21">
        <v>2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17</v>
      </c>
      <c r="P34" s="21">
        <v>2</v>
      </c>
      <c r="Q34" s="21">
        <v>6</v>
      </c>
    </row>
    <row r="35" spans="1:17" ht="25.5">
      <c r="A35" s="20">
        <v>30</v>
      </c>
      <c r="B35" s="20" t="s">
        <v>55</v>
      </c>
      <c r="C35" s="21">
        <v>13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9</v>
      </c>
      <c r="P35" s="21">
        <v>2</v>
      </c>
      <c r="Q35" s="21">
        <v>1</v>
      </c>
    </row>
    <row r="36" spans="1:17" ht="25.5">
      <c r="A36" s="20">
        <v>31</v>
      </c>
      <c r="B36" s="20" t="s">
        <v>56</v>
      </c>
      <c r="C36" s="21">
        <v>16</v>
      </c>
      <c r="D36" s="21">
        <v>10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2</v>
      </c>
      <c r="M36" s="21">
        <v>1</v>
      </c>
      <c r="N36" s="21">
        <v>0</v>
      </c>
      <c r="O36" s="21">
        <v>10</v>
      </c>
      <c r="P36" s="21">
        <v>4</v>
      </c>
      <c r="Q36" s="21">
        <v>0</v>
      </c>
    </row>
    <row r="37" spans="1:17">
      <c r="A37" s="20">
        <v>32</v>
      </c>
      <c r="B37" s="20" t="s">
        <v>57</v>
      </c>
      <c r="C37" s="21">
        <v>24</v>
      </c>
      <c r="D37" s="21">
        <v>4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16</v>
      </c>
      <c r="P37" s="21">
        <v>1</v>
      </c>
      <c r="Q37" s="21">
        <v>0</v>
      </c>
    </row>
    <row r="38" spans="1:17" ht="25.5">
      <c r="A38" s="20">
        <v>33</v>
      </c>
      <c r="B38" s="20" t="s">
        <v>58</v>
      </c>
      <c r="C38" s="21">
        <v>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4</v>
      </c>
      <c r="M38" s="21">
        <v>0</v>
      </c>
      <c r="N38" s="21">
        <v>1</v>
      </c>
      <c r="O38" s="21">
        <v>23</v>
      </c>
      <c r="P38" s="21">
        <v>1</v>
      </c>
      <c r="Q38" s="21">
        <v>1</v>
      </c>
    </row>
    <row r="39" spans="1:17" ht="25.5">
      <c r="A39" s="20">
        <v>34</v>
      </c>
      <c r="B39" s="20" t="s">
        <v>59</v>
      </c>
      <c r="C39" s="21">
        <v>35</v>
      </c>
      <c r="D39" s="21">
        <v>15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</row>
    <row r="40" spans="1:17">
      <c r="A40" s="20">
        <v>35</v>
      </c>
      <c r="B40" s="20" t="s">
        <v>60</v>
      </c>
      <c r="C40" s="21">
        <v>8</v>
      </c>
      <c r="D40" s="21">
        <v>4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1</v>
      </c>
      <c r="M40" s="21">
        <v>1</v>
      </c>
      <c r="N40" s="21">
        <v>0</v>
      </c>
      <c r="O40" s="21">
        <v>25</v>
      </c>
      <c r="P40" s="21">
        <v>9</v>
      </c>
      <c r="Q40" s="21">
        <v>0</v>
      </c>
    </row>
    <row r="41" spans="1:17" ht="25.5">
      <c r="A41" s="20">
        <v>36</v>
      </c>
      <c r="B41" s="20" t="s">
        <v>61</v>
      </c>
      <c r="C41" s="21">
        <v>42</v>
      </c>
      <c r="D41" s="21">
        <v>10</v>
      </c>
      <c r="E41" s="21">
        <v>1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36</v>
      </c>
      <c r="P41" s="21">
        <v>23</v>
      </c>
      <c r="Q41" s="21">
        <v>2</v>
      </c>
    </row>
    <row r="42" spans="1:17">
      <c r="A42" s="20">
        <v>37</v>
      </c>
      <c r="B42" s="20" t="s">
        <v>62</v>
      </c>
      <c r="C42" s="21">
        <v>10</v>
      </c>
      <c r="D42" s="21">
        <v>1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3</v>
      </c>
      <c r="M42" s="21">
        <v>0</v>
      </c>
      <c r="N42" s="21">
        <v>0</v>
      </c>
      <c r="O42" s="21">
        <v>26</v>
      </c>
      <c r="P42" s="21">
        <v>5</v>
      </c>
      <c r="Q42" s="21">
        <v>0</v>
      </c>
    </row>
    <row r="43" spans="1:17">
      <c r="A43" s="20">
        <v>38</v>
      </c>
      <c r="B43" s="20" t="s">
        <v>63</v>
      </c>
      <c r="C43" s="21">
        <v>23</v>
      </c>
      <c r="D43" s="21">
        <v>10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2</v>
      </c>
      <c r="M43" s="21">
        <v>0</v>
      </c>
      <c r="N43" s="21">
        <v>0</v>
      </c>
      <c r="O43" s="21">
        <v>25</v>
      </c>
      <c r="P43" s="21">
        <v>4</v>
      </c>
      <c r="Q43" s="21">
        <v>2</v>
      </c>
    </row>
    <row r="44" spans="1:17" ht="25.5">
      <c r="A44" s="20">
        <v>39</v>
      </c>
      <c r="B44" s="20" t="s">
        <v>64</v>
      </c>
      <c r="C44" s="21">
        <v>11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2</v>
      </c>
      <c r="P44" s="21">
        <v>0</v>
      </c>
      <c r="Q44" s="21">
        <v>0</v>
      </c>
    </row>
    <row r="45" spans="1:17">
      <c r="A45" s="20">
        <v>40</v>
      </c>
      <c r="B45" s="20" t="s">
        <v>65</v>
      </c>
      <c r="C45" s="21">
        <v>3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12</v>
      </c>
      <c r="P45" s="21">
        <v>3</v>
      </c>
      <c r="Q45" s="21">
        <v>0</v>
      </c>
    </row>
    <row r="46" spans="1:17">
      <c r="A46" s="20">
        <v>41</v>
      </c>
      <c r="B46" s="20" t="s">
        <v>66</v>
      </c>
      <c r="C46" s="21">
        <v>11</v>
      </c>
      <c r="D46" s="21">
        <v>4</v>
      </c>
      <c r="E46" s="21">
        <v>7</v>
      </c>
      <c r="F46" s="21">
        <v>2</v>
      </c>
      <c r="G46" s="21">
        <v>0</v>
      </c>
      <c r="H46" s="21">
        <v>0</v>
      </c>
      <c r="I46" s="21">
        <v>1</v>
      </c>
      <c r="J46" s="21">
        <v>1</v>
      </c>
      <c r="K46" s="21">
        <v>1</v>
      </c>
      <c r="L46" s="21">
        <v>1</v>
      </c>
      <c r="M46" s="21">
        <v>0</v>
      </c>
      <c r="N46" s="21">
        <v>0</v>
      </c>
      <c r="O46" s="21">
        <v>10</v>
      </c>
      <c r="P46" s="21">
        <v>4</v>
      </c>
      <c r="Q46" s="21">
        <v>4</v>
      </c>
    </row>
    <row r="47" spans="1:17">
      <c r="A47" s="20">
        <v>42</v>
      </c>
      <c r="B47" s="20" t="s">
        <v>67</v>
      </c>
      <c r="C47" s="21">
        <v>27</v>
      </c>
      <c r="D47" s="21">
        <v>14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3</v>
      </c>
      <c r="M47" s="21">
        <v>2</v>
      </c>
      <c r="N47" s="21">
        <v>0</v>
      </c>
      <c r="O47" s="21">
        <v>22</v>
      </c>
      <c r="P47" s="21">
        <v>3</v>
      </c>
      <c r="Q47" s="21">
        <v>0</v>
      </c>
    </row>
    <row r="48" spans="1:17">
      <c r="A48" s="20">
        <v>43</v>
      </c>
      <c r="B48" s="20" t="s">
        <v>68</v>
      </c>
      <c r="C48" s="21">
        <v>21</v>
      </c>
      <c r="D48" s="21">
        <v>4</v>
      </c>
      <c r="E48" s="21">
        <v>1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22</v>
      </c>
      <c r="P48" s="21">
        <v>1</v>
      </c>
      <c r="Q48" s="21">
        <v>2</v>
      </c>
    </row>
    <row r="49" spans="1:17">
      <c r="A49" s="20">
        <v>44</v>
      </c>
      <c r="B49" s="20" t="s">
        <v>69</v>
      </c>
      <c r="C49" s="21">
        <v>7</v>
      </c>
      <c r="D49" s="21">
        <v>3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14</v>
      </c>
      <c r="P49" s="21">
        <v>3</v>
      </c>
      <c r="Q49" s="21">
        <v>0</v>
      </c>
    </row>
    <row r="50" spans="1:17">
      <c r="A50" s="20">
        <v>45</v>
      </c>
      <c r="B50" s="20" t="s">
        <v>70</v>
      </c>
      <c r="C50" s="21">
        <v>24</v>
      </c>
      <c r="D50" s="21">
        <v>14</v>
      </c>
      <c r="E50" s="21">
        <v>2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1</v>
      </c>
      <c r="M50" s="21">
        <v>0</v>
      </c>
      <c r="N50" s="21">
        <v>0</v>
      </c>
      <c r="O50" s="21">
        <v>20</v>
      </c>
      <c r="P50" s="21">
        <v>16</v>
      </c>
      <c r="Q50" s="21">
        <v>2</v>
      </c>
    </row>
    <row r="51" spans="1:17">
      <c r="A51" s="20">
        <v>46</v>
      </c>
      <c r="B51" s="20" t="s">
        <v>71</v>
      </c>
      <c r="C51" s="21">
        <v>18</v>
      </c>
      <c r="D51" s="21">
        <v>4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23</v>
      </c>
      <c r="P51" s="21">
        <v>11</v>
      </c>
      <c r="Q51" s="21">
        <v>0</v>
      </c>
    </row>
    <row r="52" spans="1:17" ht="25.5">
      <c r="A52" s="20">
        <v>47</v>
      </c>
      <c r="B52" s="20" t="s">
        <v>72</v>
      </c>
      <c r="C52" s="21">
        <v>23</v>
      </c>
      <c r="D52" s="21">
        <v>2</v>
      </c>
      <c r="E52" s="21">
        <v>0</v>
      </c>
      <c r="F52" s="21">
        <v>0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8</v>
      </c>
      <c r="P52" s="21">
        <v>1</v>
      </c>
      <c r="Q52" s="21">
        <v>0</v>
      </c>
    </row>
    <row r="53" spans="1:17">
      <c r="A53" s="20">
        <v>48</v>
      </c>
      <c r="B53" s="20" t="s">
        <v>73</v>
      </c>
      <c r="C53" s="21">
        <v>15</v>
      </c>
      <c r="D53" s="21">
        <v>9</v>
      </c>
      <c r="E53" s="21">
        <v>1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7</v>
      </c>
      <c r="M53" s="21">
        <v>1</v>
      </c>
      <c r="N53" s="21">
        <v>1</v>
      </c>
      <c r="O53" s="21">
        <v>11</v>
      </c>
      <c r="P53" s="21">
        <v>9</v>
      </c>
      <c r="Q53" s="21">
        <v>1</v>
      </c>
    </row>
    <row r="54" spans="1:17">
      <c r="A54" s="20">
        <v>49</v>
      </c>
      <c r="B54" s="20" t="s">
        <v>74</v>
      </c>
      <c r="C54" s="21">
        <v>1</v>
      </c>
      <c r="D54" s="21">
        <v>0</v>
      </c>
      <c r="E54" s="21">
        <v>0</v>
      </c>
      <c r="F54" s="21">
        <v>1</v>
      </c>
      <c r="G54" s="21">
        <v>0</v>
      </c>
      <c r="H54" s="21">
        <v>1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2</v>
      </c>
      <c r="P54" s="21">
        <v>0</v>
      </c>
      <c r="Q54" s="21">
        <v>0</v>
      </c>
    </row>
    <row r="55" spans="1:17">
      <c r="A55" s="20">
        <v>50</v>
      </c>
      <c r="B55" s="20" t="s">
        <v>75</v>
      </c>
      <c r="C55" s="21">
        <v>23</v>
      </c>
      <c r="D55" s="21">
        <v>3</v>
      </c>
      <c r="E55" s="21">
        <v>1</v>
      </c>
      <c r="F55" s="21">
        <v>0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3</v>
      </c>
      <c r="M55" s="21">
        <v>0</v>
      </c>
      <c r="N55" s="21">
        <v>1</v>
      </c>
      <c r="O55" s="21">
        <v>85</v>
      </c>
      <c r="P55" s="21">
        <v>5</v>
      </c>
      <c r="Q55" s="21">
        <v>19</v>
      </c>
    </row>
    <row r="56" spans="1:17">
      <c r="A56" s="20">
        <v>51</v>
      </c>
      <c r="B56" s="20" t="s">
        <v>76</v>
      </c>
      <c r="C56" s="21">
        <v>23</v>
      </c>
      <c r="D56" s="21">
        <v>0</v>
      </c>
      <c r="E56" s="21">
        <v>1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1</v>
      </c>
      <c r="M56" s="21">
        <v>0</v>
      </c>
      <c r="N56" s="21">
        <v>0</v>
      </c>
      <c r="O56" s="21">
        <v>18</v>
      </c>
      <c r="P56" s="21">
        <v>1</v>
      </c>
      <c r="Q56" s="21">
        <v>0</v>
      </c>
    </row>
    <row r="57" spans="1:17" ht="25.5">
      <c r="A57" s="20">
        <v>52</v>
      </c>
      <c r="B57" s="20" t="s">
        <v>77</v>
      </c>
      <c r="C57" s="21">
        <v>24</v>
      </c>
      <c r="D57" s="21">
        <v>4</v>
      </c>
      <c r="E57" s="21">
        <v>4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5</v>
      </c>
      <c r="M57" s="21">
        <v>1</v>
      </c>
      <c r="N57" s="21">
        <v>0</v>
      </c>
      <c r="O57" s="21">
        <v>75</v>
      </c>
      <c r="P57" s="21">
        <v>9</v>
      </c>
      <c r="Q57" s="21">
        <v>9</v>
      </c>
    </row>
    <row r="58" spans="1:17" ht="25.5">
      <c r="A58" s="20">
        <v>53</v>
      </c>
      <c r="B58" s="20" t="s">
        <v>78</v>
      </c>
      <c r="C58" s="21">
        <v>9</v>
      </c>
      <c r="D58" s="21">
        <v>1</v>
      </c>
      <c r="E58" s="21">
        <v>0</v>
      </c>
      <c r="F58" s="21">
        <v>0</v>
      </c>
      <c r="G58" s="21">
        <v>0</v>
      </c>
      <c r="H58" s="21">
        <v>3</v>
      </c>
      <c r="I58" s="21">
        <v>0</v>
      </c>
      <c r="J58" s="21">
        <v>0</v>
      </c>
      <c r="K58" s="21">
        <v>0</v>
      </c>
      <c r="L58" s="21">
        <v>1</v>
      </c>
      <c r="M58" s="21">
        <v>0</v>
      </c>
      <c r="N58" s="21">
        <v>0</v>
      </c>
      <c r="O58" s="21">
        <v>1</v>
      </c>
      <c r="P58" s="21">
        <v>0</v>
      </c>
      <c r="Q58" s="21">
        <v>0</v>
      </c>
    </row>
    <row r="59" spans="1:17" ht="25.5">
      <c r="A59" s="20">
        <v>54</v>
      </c>
      <c r="B59" s="20" t="s">
        <v>79</v>
      </c>
      <c r="C59" s="21">
        <v>35</v>
      </c>
      <c r="D59" s="21">
        <v>15</v>
      </c>
      <c r="E59" s="21">
        <v>2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6</v>
      </c>
      <c r="M59" s="21">
        <v>1</v>
      </c>
      <c r="N59" s="21">
        <v>0</v>
      </c>
      <c r="O59" s="21">
        <v>10</v>
      </c>
      <c r="P59" s="21">
        <v>4</v>
      </c>
      <c r="Q59" s="21">
        <v>3</v>
      </c>
    </row>
    <row r="60" spans="1:17">
      <c r="A60" s="20">
        <v>55</v>
      </c>
      <c r="B60" s="20" t="s">
        <v>80</v>
      </c>
      <c r="C60" s="21">
        <v>15</v>
      </c>
      <c r="D60" s="21">
        <v>11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1</v>
      </c>
      <c r="M60" s="21">
        <v>1</v>
      </c>
      <c r="N60" s="21">
        <v>0</v>
      </c>
      <c r="O60" s="21">
        <v>21</v>
      </c>
      <c r="P60" s="21">
        <v>19</v>
      </c>
      <c r="Q60" s="21">
        <v>0</v>
      </c>
    </row>
    <row r="61" spans="1:17" ht="25.5">
      <c r="A61" s="20">
        <v>56</v>
      </c>
      <c r="B61" s="20" t="s">
        <v>81</v>
      </c>
      <c r="C61" s="21">
        <v>35</v>
      </c>
      <c r="D61" s="21">
        <v>24</v>
      </c>
      <c r="E61" s="21">
        <v>0</v>
      </c>
      <c r="F61" s="21">
        <v>0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1">
        <v>9</v>
      </c>
      <c r="P61" s="21">
        <v>2</v>
      </c>
      <c r="Q61" s="21">
        <v>0</v>
      </c>
    </row>
    <row r="62" spans="1:17">
      <c r="A62" s="20">
        <v>57</v>
      </c>
      <c r="B62" s="20" t="s">
        <v>82</v>
      </c>
      <c r="C62" s="21">
        <v>24</v>
      </c>
      <c r="D62" s="21">
        <v>4</v>
      </c>
      <c r="E62" s="21">
        <v>0</v>
      </c>
      <c r="F62" s="21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10</v>
      </c>
      <c r="P62" s="21">
        <v>3</v>
      </c>
      <c r="Q62" s="21">
        <v>0</v>
      </c>
    </row>
    <row r="63" spans="1:17">
      <c r="A63" s="20">
        <v>58</v>
      </c>
      <c r="B63" s="20" t="s">
        <v>83</v>
      </c>
      <c r="C63" s="21">
        <v>30</v>
      </c>
      <c r="D63" s="21">
        <v>9</v>
      </c>
      <c r="E63" s="21">
        <v>2</v>
      </c>
      <c r="F63" s="21">
        <v>0</v>
      </c>
      <c r="G63" s="21">
        <v>0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1</v>
      </c>
      <c r="P63" s="21">
        <v>0</v>
      </c>
      <c r="Q63" s="21">
        <v>0</v>
      </c>
    </row>
    <row r="64" spans="1:17">
      <c r="A64" s="20">
        <v>59</v>
      </c>
      <c r="B64" s="20" t="s">
        <v>84</v>
      </c>
      <c r="C64" s="21">
        <v>30</v>
      </c>
      <c r="D64" s="21">
        <v>11</v>
      </c>
      <c r="E64" s="21">
        <v>4</v>
      </c>
      <c r="F64" s="21">
        <v>2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1</v>
      </c>
      <c r="M64" s="21">
        <v>0</v>
      </c>
      <c r="N64" s="21">
        <v>0</v>
      </c>
      <c r="O64" s="21">
        <v>25</v>
      </c>
      <c r="P64" s="21">
        <v>6</v>
      </c>
      <c r="Q64" s="21">
        <v>3</v>
      </c>
    </row>
    <row r="65" spans="1:17">
      <c r="A65" s="20">
        <v>60</v>
      </c>
      <c r="B65" s="20" t="s">
        <v>85</v>
      </c>
      <c r="C65" s="21">
        <v>10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v>1</v>
      </c>
      <c r="J65" s="21">
        <v>0</v>
      </c>
      <c r="K65" s="21">
        <v>0</v>
      </c>
      <c r="L65" s="21">
        <v>2</v>
      </c>
      <c r="M65" s="21">
        <v>0</v>
      </c>
      <c r="N65" s="21">
        <v>0</v>
      </c>
      <c r="O65" s="21">
        <v>1</v>
      </c>
      <c r="P65" s="21">
        <v>1</v>
      </c>
      <c r="Q65" s="21">
        <v>0</v>
      </c>
    </row>
    <row r="66" spans="1:17">
      <c r="A66" s="20">
        <v>61</v>
      </c>
      <c r="B66" s="20" t="s">
        <v>86</v>
      </c>
      <c r="C66" s="21">
        <v>68</v>
      </c>
      <c r="D66" s="21">
        <v>34</v>
      </c>
      <c r="E66" s="21">
        <v>0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1</v>
      </c>
      <c r="M66" s="21">
        <v>1</v>
      </c>
      <c r="N66" s="21">
        <v>0</v>
      </c>
      <c r="O66" s="21">
        <v>38</v>
      </c>
      <c r="P66" s="21">
        <v>9</v>
      </c>
      <c r="Q66" s="21">
        <v>0</v>
      </c>
    </row>
    <row r="67" spans="1:17">
      <c r="A67" s="20">
        <v>62</v>
      </c>
      <c r="B67" s="20" t="s">
        <v>87</v>
      </c>
      <c r="C67" s="21"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20</v>
      </c>
      <c r="P67" s="21">
        <v>2</v>
      </c>
      <c r="Q67" s="21">
        <v>1</v>
      </c>
    </row>
    <row r="68" spans="1:17">
      <c r="A68" s="20">
        <v>63</v>
      </c>
      <c r="B68" s="20" t="s">
        <v>88</v>
      </c>
      <c r="C68" s="21">
        <v>7</v>
      </c>
      <c r="D68" s="21">
        <v>0</v>
      </c>
      <c r="E68" s="21">
        <v>2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31</v>
      </c>
      <c r="M68" s="21">
        <v>0</v>
      </c>
      <c r="N68" s="21">
        <v>9</v>
      </c>
      <c r="O68" s="21">
        <v>7</v>
      </c>
      <c r="P68" s="21">
        <v>0</v>
      </c>
      <c r="Q68" s="21">
        <v>2</v>
      </c>
    </row>
    <row r="69" spans="1:17">
      <c r="A69" s="20">
        <v>64</v>
      </c>
      <c r="B69" s="20" t="s">
        <v>89</v>
      </c>
      <c r="C69" s="21">
        <v>26</v>
      </c>
      <c r="D69" s="21">
        <v>7</v>
      </c>
      <c r="E69" s="21">
        <v>1</v>
      </c>
      <c r="F69" s="21">
        <v>0</v>
      </c>
      <c r="G69" s="21">
        <v>0</v>
      </c>
      <c r="H69" s="21">
        <v>1</v>
      </c>
      <c r="I69" s="21">
        <v>0</v>
      </c>
      <c r="J69" s="21">
        <v>0</v>
      </c>
      <c r="K69" s="21">
        <v>0</v>
      </c>
      <c r="L69" s="21">
        <v>1</v>
      </c>
      <c r="M69" s="21">
        <v>0</v>
      </c>
      <c r="N69" s="21">
        <v>0</v>
      </c>
      <c r="O69" s="21">
        <v>21</v>
      </c>
      <c r="P69" s="21">
        <v>3</v>
      </c>
      <c r="Q69" s="21">
        <v>1</v>
      </c>
    </row>
    <row r="70" spans="1:17">
      <c r="A70" s="20">
        <v>65</v>
      </c>
      <c r="B70" s="20" t="s">
        <v>90</v>
      </c>
      <c r="C70" s="21"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14</v>
      </c>
      <c r="P70" s="21">
        <v>3</v>
      </c>
      <c r="Q70" s="21">
        <v>0</v>
      </c>
    </row>
    <row r="71" spans="1:17" ht="25.5">
      <c r="A71" s="20">
        <v>66</v>
      </c>
      <c r="B71" s="20" t="s">
        <v>91</v>
      </c>
      <c r="C71" s="21">
        <v>53</v>
      </c>
      <c r="D71" s="21">
        <v>6</v>
      </c>
      <c r="E71" s="21">
        <v>2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1</v>
      </c>
      <c r="M71" s="21">
        <v>0</v>
      </c>
      <c r="N71" s="21">
        <v>0</v>
      </c>
      <c r="O71" s="21">
        <v>18</v>
      </c>
      <c r="P71" s="21">
        <v>1</v>
      </c>
      <c r="Q71" s="21">
        <v>0</v>
      </c>
    </row>
    <row r="72" spans="1:17">
      <c r="A72" s="20">
        <v>67</v>
      </c>
      <c r="B72" s="20" t="s">
        <v>92</v>
      </c>
      <c r="C72" s="21">
        <v>18</v>
      </c>
      <c r="D72" s="21">
        <v>3</v>
      </c>
      <c r="E72" s="21">
        <v>0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1</v>
      </c>
      <c r="M72" s="21">
        <v>0</v>
      </c>
      <c r="N72" s="21">
        <v>0</v>
      </c>
      <c r="O72" s="21">
        <v>7</v>
      </c>
      <c r="P72" s="21">
        <v>2</v>
      </c>
      <c r="Q72" s="21">
        <v>0</v>
      </c>
    </row>
    <row r="73" spans="1:17">
      <c r="A73" s="20">
        <v>68</v>
      </c>
      <c r="B73" s="20" t="s">
        <v>93</v>
      </c>
      <c r="C73" s="21">
        <v>29</v>
      </c>
      <c r="D73" s="21">
        <v>13</v>
      </c>
      <c r="E73" s="21">
        <v>2</v>
      </c>
      <c r="F73" s="21">
        <v>0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2</v>
      </c>
      <c r="M73" s="21">
        <v>2</v>
      </c>
      <c r="N73" s="21">
        <v>0</v>
      </c>
      <c r="O73" s="21">
        <v>18</v>
      </c>
      <c r="P73" s="21">
        <v>12</v>
      </c>
      <c r="Q73" s="21">
        <v>0</v>
      </c>
    </row>
    <row r="74" spans="1:17">
      <c r="A74" s="20">
        <v>69</v>
      </c>
      <c r="B74" s="20" t="s">
        <v>94</v>
      </c>
      <c r="C74" s="21">
        <v>27</v>
      </c>
      <c r="D74" s="21">
        <v>4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2</v>
      </c>
      <c r="M74" s="21">
        <v>1</v>
      </c>
      <c r="N74" s="21">
        <v>0</v>
      </c>
      <c r="O74" s="21">
        <v>11</v>
      </c>
      <c r="P74" s="21">
        <v>0</v>
      </c>
      <c r="Q74" s="21">
        <v>2</v>
      </c>
    </row>
    <row r="75" spans="1:17">
      <c r="A75" s="20">
        <v>70</v>
      </c>
      <c r="B75" s="20" t="s">
        <v>95</v>
      </c>
      <c r="C75" s="21">
        <v>19</v>
      </c>
      <c r="D75" s="21">
        <v>16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1</v>
      </c>
      <c r="M75" s="21">
        <v>0</v>
      </c>
      <c r="N75" s="21">
        <v>0</v>
      </c>
      <c r="O75" s="21">
        <v>10</v>
      </c>
      <c r="P75" s="21">
        <v>2</v>
      </c>
      <c r="Q75" s="21">
        <v>3</v>
      </c>
    </row>
    <row r="76" spans="1:17">
      <c r="A76" s="20">
        <v>71</v>
      </c>
      <c r="B76" s="20" t="s">
        <v>96</v>
      </c>
      <c r="C76" s="21">
        <v>20</v>
      </c>
      <c r="D76" s="21">
        <v>1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2</v>
      </c>
      <c r="M76" s="21">
        <v>0</v>
      </c>
      <c r="N76" s="21">
        <v>0</v>
      </c>
      <c r="O76" s="21">
        <v>29</v>
      </c>
      <c r="P76" s="21">
        <v>4</v>
      </c>
      <c r="Q76" s="21">
        <v>0</v>
      </c>
    </row>
    <row r="77" spans="1:17">
      <c r="A77" s="20">
        <v>72</v>
      </c>
      <c r="B77" s="20" t="s">
        <v>97</v>
      </c>
      <c r="C77" s="21"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</row>
    <row r="78" spans="1:17">
      <c r="A78" s="20">
        <v>73</v>
      </c>
      <c r="B78" s="20" t="s">
        <v>98</v>
      </c>
      <c r="C78" s="21">
        <v>20</v>
      </c>
      <c r="D78" s="21">
        <v>6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9</v>
      </c>
      <c r="P78" s="21">
        <v>3</v>
      </c>
      <c r="Q78" s="21">
        <v>0</v>
      </c>
    </row>
    <row r="79" spans="1:17">
      <c r="A79" s="20">
        <v>74</v>
      </c>
      <c r="B79" s="20" t="s">
        <v>99</v>
      </c>
      <c r="C79" s="21">
        <v>28</v>
      </c>
      <c r="D79" s="21">
        <v>13</v>
      </c>
      <c r="E79" s="21">
        <v>4</v>
      </c>
      <c r="F79" s="21">
        <v>1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3</v>
      </c>
      <c r="P79" s="21">
        <v>1</v>
      </c>
      <c r="Q79" s="21">
        <v>1</v>
      </c>
    </row>
    <row r="80" spans="1:17">
      <c r="A80" s="20">
        <v>75</v>
      </c>
      <c r="B80" s="20" t="s">
        <v>100</v>
      </c>
      <c r="C80" s="21">
        <v>31</v>
      </c>
      <c r="D80" s="21">
        <v>14</v>
      </c>
      <c r="E80" s="21">
        <v>0</v>
      </c>
      <c r="F80" s="21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3</v>
      </c>
      <c r="M80" s="21">
        <v>0</v>
      </c>
      <c r="N80" s="21">
        <v>0</v>
      </c>
      <c r="O80" s="21">
        <v>22</v>
      </c>
      <c r="P80" s="21">
        <v>2</v>
      </c>
      <c r="Q80" s="21">
        <v>0</v>
      </c>
    </row>
    <row r="81" spans="1:17">
      <c r="A81" s="20">
        <v>76</v>
      </c>
      <c r="B81" s="20" t="s">
        <v>101</v>
      </c>
      <c r="C81" s="21">
        <v>15</v>
      </c>
      <c r="D81" s="21">
        <v>5</v>
      </c>
      <c r="E81" s="21">
        <v>0</v>
      </c>
      <c r="F81" s="21">
        <v>0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3</v>
      </c>
      <c r="M81" s="21">
        <v>3</v>
      </c>
      <c r="N81" s="21">
        <v>0</v>
      </c>
      <c r="O81" s="21">
        <v>33</v>
      </c>
      <c r="P81" s="21">
        <v>11</v>
      </c>
      <c r="Q81" s="21">
        <v>5</v>
      </c>
    </row>
    <row r="82" spans="1:17" ht="25.5">
      <c r="A82" s="20">
        <v>79</v>
      </c>
      <c r="B82" s="20" t="s">
        <v>102</v>
      </c>
      <c r="C82" s="21">
        <v>2</v>
      </c>
      <c r="D82" s="21">
        <v>1</v>
      </c>
      <c r="E82" s="21">
        <v>0</v>
      </c>
      <c r="F82" s="21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5</v>
      </c>
      <c r="P82" s="21">
        <v>2</v>
      </c>
      <c r="Q82" s="21">
        <v>0</v>
      </c>
    </row>
    <row r="83" spans="1:17" ht="25.5">
      <c r="A83" s="20">
        <v>83</v>
      </c>
      <c r="B83" s="20" t="s">
        <v>103</v>
      </c>
      <c r="C83" s="21"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2</v>
      </c>
      <c r="P83" s="21">
        <v>0</v>
      </c>
      <c r="Q83" s="21">
        <v>1</v>
      </c>
    </row>
    <row r="84" spans="1:17" ht="25.5">
      <c r="A84" s="20">
        <v>86</v>
      </c>
      <c r="B84" s="20" t="s">
        <v>104</v>
      </c>
      <c r="C84" s="21">
        <v>1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9</v>
      </c>
      <c r="M84" s="21">
        <v>0</v>
      </c>
      <c r="N84" s="21">
        <v>0</v>
      </c>
      <c r="O84" s="21">
        <v>19</v>
      </c>
      <c r="P84" s="21">
        <v>6</v>
      </c>
      <c r="Q84" s="21">
        <v>0</v>
      </c>
    </row>
    <row r="85" spans="1:17" ht="25.5">
      <c r="A85" s="20">
        <v>87</v>
      </c>
      <c r="B85" s="20" t="s">
        <v>105</v>
      </c>
      <c r="C85" s="21">
        <v>4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2</v>
      </c>
      <c r="P85" s="21">
        <v>0</v>
      </c>
      <c r="Q85" s="21">
        <v>0</v>
      </c>
    </row>
    <row r="86" spans="1:17" ht="25.5">
      <c r="A86" s="20">
        <v>89</v>
      </c>
      <c r="B86" s="20" t="s">
        <v>106</v>
      </c>
      <c r="C86" s="21">
        <v>2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11</v>
      </c>
      <c r="P86" s="21">
        <v>3</v>
      </c>
      <c r="Q86" s="21">
        <v>0</v>
      </c>
    </row>
    <row r="87" spans="1:17">
      <c r="A87" s="20">
        <v>91</v>
      </c>
      <c r="B87" s="20" t="s">
        <v>107</v>
      </c>
      <c r="C87" s="21">
        <v>12</v>
      </c>
      <c r="D87" s="21">
        <v>6</v>
      </c>
      <c r="E87" s="21">
        <v>0</v>
      </c>
      <c r="F87" s="21">
        <v>0</v>
      </c>
      <c r="G87" s="21">
        <v>0</v>
      </c>
      <c r="H87" s="21">
        <v>0</v>
      </c>
      <c r="I87" s="21">
        <v>1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20</v>
      </c>
      <c r="P87" s="21">
        <v>7</v>
      </c>
      <c r="Q87" s="21">
        <v>1</v>
      </c>
    </row>
    <row r="88" spans="1:17">
      <c r="A88" s="20">
        <v>92</v>
      </c>
      <c r="B88" s="20" t="s">
        <v>108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1</v>
      </c>
      <c r="P88" s="21">
        <v>0</v>
      </c>
      <c r="Q88" s="21">
        <v>0</v>
      </c>
    </row>
    <row r="89" spans="1:17">
      <c r="A89" s="20">
        <v>77</v>
      </c>
      <c r="B89" s="20" t="s">
        <v>109</v>
      </c>
      <c r="C89" s="21"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25</v>
      </c>
      <c r="P89" s="21">
        <v>0</v>
      </c>
      <c r="Q89" s="21">
        <v>25</v>
      </c>
    </row>
    <row r="90" spans="1:17">
      <c r="A90" s="20">
        <v>78</v>
      </c>
      <c r="B90" s="23" t="s">
        <v>110</v>
      </c>
      <c r="C90" s="21">
        <v>1</v>
      </c>
      <c r="D90" s="21">
        <v>0</v>
      </c>
      <c r="E90" s="21">
        <v>1</v>
      </c>
      <c r="F90" s="21">
        <v>2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1</v>
      </c>
      <c r="M90" s="21">
        <v>0</v>
      </c>
      <c r="N90" s="21">
        <v>0</v>
      </c>
      <c r="O90" s="21">
        <v>51</v>
      </c>
      <c r="P90" s="21">
        <v>4</v>
      </c>
      <c r="Q90" s="21">
        <v>17</v>
      </c>
    </row>
  </sheetData>
  <mergeCells count="9">
    <mergeCell ref="A1:A5"/>
    <mergeCell ref="B1:B5"/>
    <mergeCell ref="C1:Q2"/>
    <mergeCell ref="C3:Q3"/>
    <mergeCell ref="C4:E4"/>
    <mergeCell ref="F4:H4"/>
    <mergeCell ref="I4:K4"/>
    <mergeCell ref="L4:N4"/>
    <mergeCell ref="O4:Q4"/>
  </mergeCells>
  <pageMargins left="0.7" right="0.7" top="0.75" bottom="0.75" header="0.3" footer="0.3"/>
  <pageSetup paperSize="9" scale="7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37D7D-44FB-4EDE-A10D-D7C0FE2AC099}">
  <sheetPr>
    <tabColor indexed="51"/>
    <pageSetUpPr fitToPage="1"/>
  </sheetPr>
  <dimension ref="A1:AK159"/>
  <sheetViews>
    <sheetView zoomScaleNormal="100" zoomScaleSheetLayoutView="100" workbookViewId="0">
      <selection activeCell="F9" sqref="F9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MATCH(N2,[5]Лист1!A1:A90,0)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>
        <v>1</v>
      </c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/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I7:J7"/>
    <mergeCell ref="K6:L6"/>
    <mergeCell ref="K7:L7"/>
    <mergeCell ref="B5:B6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95AF5C67-5EC1-4F93-8214-E580A4447183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46BAA-C89D-4894-8CB4-665E5690259D}">
  <sheetPr>
    <tabColor indexed="51"/>
    <pageSetUpPr fitToPage="1"/>
  </sheetPr>
  <dimension ref="A1:AK159"/>
  <sheetViews>
    <sheetView zoomScale="80" zoomScaleNormal="80" zoomScaleSheetLayoutView="100" workbookViewId="0">
      <selection activeCell="N9" sqref="N9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/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 t="e">
        <f>MATCH(N2,[6]Лист1!A1:A90,0)</f>
        <v>#N/A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 t="e">
        <f t="shared" ref="C9:D12" ca="1" si="0">E9+G9+I9+K9+M9</f>
        <v>#N/A</v>
      </c>
      <c r="D9" s="12">
        <f t="shared" si="0"/>
        <v>1</v>
      </c>
      <c r="E9" s="12" t="e">
        <f ca="1">INDIRECT((ADDRESS(O3,P3,,,O4)))</f>
        <v>#N/A</v>
      </c>
      <c r="F9" s="39">
        <v>1</v>
      </c>
      <c r="G9" s="12" t="e">
        <f ca="1">INDIRECT((ADDRESS(O3,P3+3,,,O4)))</f>
        <v>#N/A</v>
      </c>
      <c r="H9" s="39"/>
      <c r="I9" s="12" t="e">
        <f ca="1">INDIRECT((ADDRESS(O3,P3+6,,,O4)))</f>
        <v>#N/A</v>
      </c>
      <c r="J9" s="39"/>
      <c r="K9" s="12" t="e">
        <f ca="1">INDIRECT((ADDRESS(O3,P3+9,,,O4)))</f>
        <v>#N/A</v>
      </c>
      <c r="L9" s="39"/>
      <c r="M9" s="12" t="e">
        <f ca="1">INDIRECT((ADDRESS(O3,P3+12,,,O4)))</f>
        <v>#N/A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 t="e">
        <f t="shared" ca="1" si="0"/>
        <v>#N/A</v>
      </c>
      <c r="D10" s="12">
        <f t="shared" si="0"/>
        <v>0</v>
      </c>
      <c r="E10" s="15" t="e">
        <f ca="1">INDIRECT((ADDRESS(O3,P3+1,,,O4)))</f>
        <v>#N/A</v>
      </c>
      <c r="F10" s="41"/>
      <c r="G10" s="15" t="e">
        <f ca="1">INDIRECT((ADDRESS(O3,P3+4,,,O4)))</f>
        <v>#N/A</v>
      </c>
      <c r="H10" s="41"/>
      <c r="I10" s="15" t="e">
        <f ca="1">INDIRECT((ADDRESS(O3,P3+7,,,O4)))</f>
        <v>#N/A</v>
      </c>
      <c r="J10" s="39"/>
      <c r="K10" s="12" t="e">
        <f ca="1">INDIRECT((ADDRESS(O3,P3+10,,,O4)))</f>
        <v>#N/A</v>
      </c>
      <c r="L10" s="39"/>
      <c r="M10" s="12" t="e">
        <f ca="1">INDIRECT((ADDRESS(O3,P3+13,,,O4)))</f>
        <v>#N/A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66.75" customHeight="1">
      <c r="A11" s="16" t="s">
        <v>17</v>
      </c>
      <c r="B11" s="14" t="s">
        <v>18</v>
      </c>
      <c r="C11" s="12" t="e">
        <f t="shared" ca="1" si="0"/>
        <v>#N/A</v>
      </c>
      <c r="D11" s="12">
        <f t="shared" si="0"/>
        <v>0</v>
      </c>
      <c r="E11" s="12" t="e">
        <f ca="1">INDIRECT((ADDRESS(O3,P3+3,,,O4)))</f>
        <v>#N/A</v>
      </c>
      <c r="F11" s="39"/>
      <c r="G11" s="12" t="e">
        <f ca="1">INDIRECT((ADDRESS(O3,P3+5,,,O4)))</f>
        <v>#N/A</v>
      </c>
      <c r="H11" s="39"/>
      <c r="I11" s="12" t="e">
        <f ca="1">INDIRECT((ADDRESS(O3,P3+8,,,O4)))</f>
        <v>#N/A</v>
      </c>
      <c r="J11" s="39"/>
      <c r="K11" s="12" t="e">
        <f ca="1">INDIRECT((ADDRESS(O3,P3+11,,,O4)))</f>
        <v>#N/A</v>
      </c>
      <c r="L11" s="39"/>
      <c r="M11" s="12" t="e">
        <f ca="1">INDIRECT((ADDRESS(O3,P3+14,,,O4)))</f>
        <v>#N/A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I7:J7"/>
    <mergeCell ref="K6:L6"/>
    <mergeCell ref="K7:L7"/>
    <mergeCell ref="B5:B6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01226D87-F740-434D-9FFC-07929BD03462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E5115-C8EF-4D91-83CE-1C281BDF5EE6}">
  <sheetPr>
    <tabColor indexed="51"/>
    <pageSetUpPr fitToPage="1"/>
  </sheetPr>
  <dimension ref="A1:AK159"/>
  <sheetViews>
    <sheetView zoomScaleNormal="100" zoomScaleSheetLayoutView="100" workbookViewId="0">
      <selection activeCell="N2" sqref="N2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MATCH(N2,[7]Лист1!A1:A90,0)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>
        <v>1</v>
      </c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/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  <mergeCell ref="I7:J7"/>
    <mergeCell ref="K6:L6"/>
    <mergeCell ref="K7:L7"/>
    <mergeCell ref="B5:B6"/>
    <mergeCell ref="A1:N1"/>
    <mergeCell ref="A3:N4"/>
    <mergeCell ref="A2:M2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28B137AA-610F-428F-8F1C-AF1957CE1DA0}">
      <formula1>0</formula1>
      <formula2>500000</formula2>
    </dataValidation>
  </dataValidations>
  <pageMargins left="0.25" right="0.25" top="0.75" bottom="0.75" header="0.3" footer="0.3"/>
  <pageSetup paperSize="9" scale="87" orientation="landscape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BBAF9-9E9C-4E61-9AFA-9AC2E85DB2B0}">
  <sheetPr>
    <tabColor indexed="51"/>
    <pageSetUpPr fitToPage="1"/>
  </sheetPr>
  <dimension ref="A1:AK159"/>
  <sheetViews>
    <sheetView topLeftCell="A4" zoomScaleNormal="100" zoomScaleSheetLayoutView="100" workbookViewId="0">
      <selection activeCell="N2" sqref="N2"/>
    </sheetView>
  </sheetViews>
  <sheetFormatPr defaultRowHeight="12.75"/>
  <cols>
    <col min="1" max="1" width="31" customWidth="1"/>
    <col min="2" max="4" width="8.5703125" customWidth="1"/>
    <col min="5" max="8" width="10.42578125" customWidth="1"/>
    <col min="9" max="12" width="8.28515625" customWidth="1"/>
    <col min="13" max="13" width="13.85546875" customWidth="1"/>
    <col min="14" max="14" width="15" customWidth="1"/>
    <col min="15" max="28" width="5.7109375" customWidth="1"/>
    <col min="29" max="29" width="5.85546875" customWidth="1"/>
    <col min="30" max="33" width="5.7109375" customWidth="1"/>
  </cols>
  <sheetData>
    <row r="1" spans="1:37" ht="30.75" customHeight="1" thickBot="1">
      <c r="A1" s="106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8"/>
    </row>
    <row r="2" spans="1:37" ht="41.25" customHeight="1" thickBot="1">
      <c r="A2" s="109" t="s">
        <v>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">
        <v>63</v>
      </c>
      <c r="O2" s="2"/>
      <c r="P2" s="2"/>
      <c r="Q2" s="3"/>
      <c r="R2" s="3"/>
      <c r="S2" s="3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</row>
    <row r="3" spans="1:37" ht="18.75" customHeight="1">
      <c r="A3" s="112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4"/>
      <c r="O3" s="5">
        <f>MATCH(N2,[8]Лист1!A1:A90,0)</f>
        <v>68</v>
      </c>
      <c r="P3" s="6">
        <v>3</v>
      </c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</row>
    <row r="4" spans="1:37" ht="13.5" thickBot="1">
      <c r="A4" s="115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7"/>
      <c r="O4" s="6" t="s">
        <v>2</v>
      </c>
      <c r="P4" s="6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</row>
    <row r="5" spans="1:37" ht="31.5" customHeight="1">
      <c r="A5" s="118" t="s">
        <v>3</v>
      </c>
      <c r="B5" s="120" t="s">
        <v>4</v>
      </c>
      <c r="C5" s="122" t="s">
        <v>5</v>
      </c>
      <c r="D5" s="123"/>
      <c r="E5" s="126" t="s">
        <v>6</v>
      </c>
      <c r="F5" s="127"/>
      <c r="G5" s="128"/>
      <c r="H5" s="128"/>
      <c r="I5" s="128"/>
      <c r="J5" s="128"/>
      <c r="K5" s="128"/>
      <c r="L5" s="128"/>
      <c r="M5" s="128"/>
      <c r="N5" s="12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ht="84.75" customHeight="1">
      <c r="A6" s="119"/>
      <c r="B6" s="121"/>
      <c r="C6" s="124"/>
      <c r="D6" s="125"/>
      <c r="E6" s="98" t="s">
        <v>7</v>
      </c>
      <c r="F6" s="99"/>
      <c r="G6" s="98" t="s">
        <v>8</v>
      </c>
      <c r="H6" s="99"/>
      <c r="I6" s="98" t="s">
        <v>9</v>
      </c>
      <c r="J6" s="99"/>
      <c r="K6" s="98" t="s">
        <v>10</v>
      </c>
      <c r="L6" s="99"/>
      <c r="M6" s="100" t="s">
        <v>11</v>
      </c>
      <c r="N6" s="101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>
      <c r="A7" s="7">
        <v>1</v>
      </c>
      <c r="B7" s="37">
        <v>2</v>
      </c>
      <c r="C7" s="102">
        <v>3</v>
      </c>
      <c r="D7" s="103"/>
      <c r="E7" s="104">
        <v>4</v>
      </c>
      <c r="F7" s="105"/>
      <c r="G7" s="104">
        <v>5</v>
      </c>
      <c r="H7" s="105"/>
      <c r="I7" s="104">
        <v>6</v>
      </c>
      <c r="J7" s="105"/>
      <c r="K7" s="104">
        <v>7</v>
      </c>
      <c r="L7" s="105"/>
      <c r="M7" s="102">
        <v>8</v>
      </c>
      <c r="N7" s="10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ht="18.75" customHeight="1">
      <c r="A8" s="94" t="s">
        <v>5</v>
      </c>
      <c r="B8" s="96" t="s">
        <v>12</v>
      </c>
      <c r="C8" s="9" t="s">
        <v>13</v>
      </c>
      <c r="D8" s="10" t="s">
        <v>14</v>
      </c>
      <c r="E8" s="11" t="s">
        <v>13</v>
      </c>
      <c r="F8" s="11" t="s">
        <v>14</v>
      </c>
      <c r="G8" s="11" t="s">
        <v>13</v>
      </c>
      <c r="H8" s="11" t="s">
        <v>14</v>
      </c>
      <c r="I8" s="11" t="s">
        <v>13</v>
      </c>
      <c r="J8" s="11" t="s">
        <v>14</v>
      </c>
      <c r="K8" s="11" t="s">
        <v>13</v>
      </c>
      <c r="L8" s="11" t="s">
        <v>14</v>
      </c>
      <c r="M8" s="10" t="s">
        <v>13</v>
      </c>
      <c r="N8" s="10" t="s">
        <v>14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ht="21.75" customHeight="1">
      <c r="A9" s="95"/>
      <c r="B9" s="97"/>
      <c r="C9" s="12">
        <f t="shared" ref="C9:D12" ca="1" si="0">E9+G9+I9+K9+M9</f>
        <v>45</v>
      </c>
      <c r="D9" s="12">
        <f t="shared" si="0"/>
        <v>1</v>
      </c>
      <c r="E9" s="12">
        <f ca="1">INDIRECT((ADDRESS(O3,P3,,,O4)))</f>
        <v>7</v>
      </c>
      <c r="F9" s="39">
        <v>1</v>
      </c>
      <c r="G9" s="12">
        <f ca="1">INDIRECT((ADDRESS(O3,P3+3,,,O4)))</f>
        <v>0</v>
      </c>
      <c r="H9" s="39"/>
      <c r="I9" s="12">
        <f ca="1">INDIRECT((ADDRESS(O3,P3+6,,,O4)))</f>
        <v>0</v>
      </c>
      <c r="J9" s="39"/>
      <c r="K9" s="12">
        <f ca="1">INDIRECT((ADDRESS(O3,P3+9,,,O4)))</f>
        <v>31</v>
      </c>
      <c r="L9" s="39"/>
      <c r="M9" s="12">
        <f ca="1">INDIRECT((ADDRESS(O3,P3+12,,,O4)))</f>
        <v>7</v>
      </c>
      <c r="N9" s="39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</row>
    <row r="10" spans="1:37" ht="21" customHeight="1">
      <c r="A10" s="13" t="s">
        <v>15</v>
      </c>
      <c r="B10" s="14" t="s">
        <v>16</v>
      </c>
      <c r="C10" s="15">
        <f t="shared" ca="1" si="0"/>
        <v>0</v>
      </c>
      <c r="D10" s="12">
        <f t="shared" si="0"/>
        <v>0</v>
      </c>
      <c r="E10" s="15">
        <f ca="1">INDIRECT((ADDRESS(O3,P3+1,,,O4)))</f>
        <v>0</v>
      </c>
      <c r="F10" s="41"/>
      <c r="G10" s="15">
        <f ca="1">INDIRECT((ADDRESS(O3,P3+4,,,O4)))</f>
        <v>0</v>
      </c>
      <c r="H10" s="41"/>
      <c r="I10" s="15">
        <f ca="1">INDIRECT((ADDRESS(O3,P3+7,,,O4)))</f>
        <v>0</v>
      </c>
      <c r="J10" s="39"/>
      <c r="K10" s="12">
        <f ca="1">INDIRECT((ADDRESS(O3,P3+10,,,O4)))</f>
        <v>0</v>
      </c>
      <c r="L10" s="39"/>
      <c r="M10" s="12">
        <f ca="1">INDIRECT((ADDRESS(O3,P3+13,,,O4)))</f>
        <v>0</v>
      </c>
      <c r="N10" s="39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</row>
    <row r="11" spans="1:37" ht="45.75" customHeight="1">
      <c r="A11" s="16" t="s">
        <v>17</v>
      </c>
      <c r="B11" s="14" t="s">
        <v>18</v>
      </c>
      <c r="C11" s="12">
        <f t="shared" ca="1" si="0"/>
        <v>11</v>
      </c>
      <c r="D11" s="12">
        <f t="shared" si="0"/>
        <v>0</v>
      </c>
      <c r="E11" s="12">
        <f ca="1">INDIRECT((ADDRESS(O3,P3+3,,,O4)))</f>
        <v>0</v>
      </c>
      <c r="F11" s="39"/>
      <c r="G11" s="12">
        <f ca="1">INDIRECT((ADDRESS(O3,P3+5,,,O4)))</f>
        <v>0</v>
      </c>
      <c r="H11" s="39"/>
      <c r="I11" s="12">
        <f ca="1">INDIRECT((ADDRESS(O3,P3+8,,,O4)))</f>
        <v>0</v>
      </c>
      <c r="J11" s="39"/>
      <c r="K11" s="12">
        <f ca="1">INDIRECT((ADDRESS(O3,P3+11,,,O4)))</f>
        <v>9</v>
      </c>
      <c r="L11" s="39"/>
      <c r="M11" s="12">
        <f ca="1">INDIRECT((ADDRESS(O3,P3+14,,,O4)))</f>
        <v>2</v>
      </c>
      <c r="N11" s="39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</row>
    <row r="12" spans="1:37" ht="51">
      <c r="A12" s="16" t="s">
        <v>19</v>
      </c>
      <c r="B12" s="14" t="s">
        <v>20</v>
      </c>
      <c r="C12" s="12">
        <f t="shared" si="0"/>
        <v>0</v>
      </c>
      <c r="D12" s="12">
        <f t="shared" si="0"/>
        <v>0</v>
      </c>
      <c r="E12" s="40"/>
      <c r="F12" s="39"/>
      <c r="G12" s="40"/>
      <c r="H12" s="39"/>
      <c r="I12" s="40"/>
      <c r="J12" s="39"/>
      <c r="K12" s="40"/>
      <c r="L12" s="39"/>
      <c r="M12" s="40"/>
      <c r="N12" s="39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</row>
    <row r="13" spans="1:37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</row>
    <row r="14" spans="1:37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</row>
    <row r="15" spans="1:37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</row>
    <row r="16" spans="1:37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</row>
    <row r="17" spans="1:37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</row>
    <row r="18" spans="1:37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</row>
    <row r="19" spans="1:37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37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37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37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37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37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</row>
    <row r="25" spans="1:37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</row>
    <row r="26" spans="1:37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</row>
    <row r="27" spans="1:37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</row>
    <row r="28" spans="1:37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37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</row>
    <row r="30" spans="1:37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</row>
    <row r="31" spans="1:37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</row>
    <row r="32" spans="1:37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</row>
    <row r="33" spans="1:37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</row>
    <row r="34" spans="1:37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</row>
    <row r="35" spans="1:37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</row>
    <row r="36" spans="1:37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</row>
    <row r="37" spans="1:37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</row>
    <row r="38" spans="1:37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</row>
    <row r="39" spans="1:37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</row>
    <row r="40" spans="1:37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</row>
    <row r="41" spans="1:37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</row>
    <row r="42" spans="1:37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</row>
    <row r="43" spans="1:3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</row>
    <row r="44" spans="1:3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</row>
    <row r="45" spans="1:3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</row>
    <row r="46" spans="1:3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</row>
    <row r="47" spans="1:3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</row>
    <row r="48" spans="1:3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</row>
    <row r="49" spans="1:37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</row>
    <row r="50" spans="1:3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</row>
    <row r="51" spans="1:3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</row>
    <row r="52" spans="1:3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</row>
    <row r="53" spans="1:3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</row>
    <row r="54" spans="1:3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</row>
    <row r="55" spans="1:3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</row>
    <row r="56" spans="1:3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</row>
    <row r="65" spans="1:3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</row>
    <row r="66" spans="1:3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</row>
    <row r="67" spans="1:3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</row>
    <row r="68" spans="1:3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1:3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</row>
    <row r="70" spans="1:3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</row>
    <row r="71" spans="1:3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</row>
    <row r="72" spans="1:3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</row>
    <row r="73" spans="1:3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</row>
    <row r="74" spans="1:3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</row>
    <row r="75" spans="1:3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</row>
    <row r="76" spans="1:3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</row>
    <row r="77" spans="1:3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</row>
    <row r="78" spans="1:3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</row>
    <row r="79" spans="1:3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</row>
    <row r="80" spans="1:3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</row>
    <row r="81" spans="1:3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</row>
    <row r="82" spans="1:3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</row>
    <row r="83" spans="1:3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</row>
    <row r="84" spans="1:3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</row>
    <row r="85" spans="1:3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</row>
    <row r="86" spans="1:3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</row>
    <row r="87" spans="1:3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</row>
    <row r="88" spans="1:3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</row>
    <row r="89" spans="1:3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</row>
    <row r="90" spans="1:3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</row>
    <row r="91" spans="1:3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</row>
    <row r="92" spans="1:3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</row>
    <row r="93" spans="1:3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</row>
    <row r="94" spans="1:3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</row>
    <row r="95" spans="1:3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</row>
    <row r="96" spans="1:3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</row>
    <row r="97" spans="1:3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</row>
    <row r="98" spans="1:3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</row>
    <row r="99" spans="1:3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</row>
    <row r="100" spans="1:3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</row>
    <row r="101" spans="1:3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</row>
    <row r="102" spans="1:3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1:3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</row>
    <row r="104" spans="1:3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</row>
    <row r="105" spans="1:3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</row>
    <row r="106" spans="1:3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</row>
    <row r="107" spans="1:3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</row>
    <row r="108" spans="1:3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</row>
    <row r="109" spans="1:3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</row>
    <row r="110" spans="1:3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</row>
    <row r="111" spans="1:3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</row>
    <row r="112" spans="1:3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</row>
    <row r="113" spans="1:3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</row>
    <row r="114" spans="1:3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</row>
    <row r="115" spans="1:3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</row>
    <row r="116" spans="1:3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</row>
    <row r="117" spans="1:3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</row>
    <row r="118" spans="1:3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</row>
    <row r="119" spans="1:3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</row>
    <row r="120" spans="1:3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</row>
    <row r="121" spans="1:3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</row>
    <row r="122" spans="1:3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</row>
    <row r="123" spans="1:3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</row>
    <row r="124" spans="1:3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</row>
    <row r="125" spans="1:3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</row>
    <row r="126" spans="1:3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</row>
    <row r="127" spans="1:3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</row>
    <row r="128" spans="1:3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</row>
    <row r="129" spans="1:3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</row>
    <row r="130" spans="1:3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</row>
    <row r="131" spans="1:3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</row>
    <row r="132" spans="1:3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</row>
    <row r="133" spans="1:3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</row>
    <row r="134" spans="1:3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</row>
    <row r="135" spans="1:3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</row>
    <row r="136" spans="1:3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</row>
    <row r="137" spans="1:3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</row>
    <row r="138" spans="1:3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</row>
    <row r="139" spans="1:3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</row>
    <row r="140" spans="1:3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</row>
    <row r="141" spans="1:3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</row>
    <row r="142" spans="1:3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</row>
    <row r="143" spans="1:3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</row>
    <row r="144" spans="1:3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</row>
    <row r="145" spans="1:3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</row>
    <row r="146" spans="1:3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</row>
    <row r="147" spans="1:3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</row>
    <row r="148" spans="1:3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</row>
    <row r="149" spans="1:3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</row>
    <row r="150" spans="1:3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</row>
    <row r="151" spans="1:3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</row>
    <row r="152" spans="1:3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</row>
    <row r="153" spans="1:3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</row>
    <row r="154" spans="1:3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</row>
    <row r="155" spans="1:3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</row>
    <row r="156" spans="1:3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</row>
    <row r="157" spans="1:3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</row>
    <row r="158" spans="1:3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</row>
    <row r="159" spans="1:31"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</row>
  </sheetData>
  <sheetProtection password="CCD1" sheet="1" formatCells="0" formatColumns="0" formatRows="0" insertColumns="0" insertRows="0" insertHyperlinks="0" deleteColumns="0" deleteRows="0" selectLockedCells="1" sort="0" autoFilter="0" pivotTables="0"/>
  <mergeCells count="20">
    <mergeCell ref="I7:J7"/>
    <mergeCell ref="K6:L6"/>
    <mergeCell ref="K7:L7"/>
    <mergeCell ref="B5:B6"/>
    <mergeCell ref="A1:N1"/>
    <mergeCell ref="A3:N4"/>
    <mergeCell ref="A2:M2"/>
    <mergeCell ref="A8:A9"/>
    <mergeCell ref="B8:B9"/>
    <mergeCell ref="E6:F6"/>
    <mergeCell ref="E7:F7"/>
    <mergeCell ref="M6:N6"/>
    <mergeCell ref="M7:N7"/>
    <mergeCell ref="C5:D6"/>
    <mergeCell ref="C7:D7"/>
    <mergeCell ref="A5:A6"/>
    <mergeCell ref="E5:N5"/>
    <mergeCell ref="G6:H6"/>
    <mergeCell ref="G7:H7"/>
    <mergeCell ref="I6:J6"/>
  </mergeCells>
  <dataValidations count="1">
    <dataValidation type="decimal" allowBlank="1" showInputMessage="1" showErrorMessage="1" errorTitle="Ошибка!" error="Некорректный ввод данных. Введите число" sqref="E9:N12 JA9:JJ12 SW9:TF12 ACS9:ADB12 AMO9:AMX12 AWK9:AWT12 BGG9:BGP12 BQC9:BQL12 BZY9:CAH12 CJU9:CKD12 CTQ9:CTZ12 DDM9:DDV12 DNI9:DNR12 DXE9:DXN12 EHA9:EHJ12 EQW9:ERF12 FAS9:FBB12 FKO9:FKX12 FUK9:FUT12 GEG9:GEP12 GOC9:GOL12 GXY9:GYH12 HHU9:HID12 HRQ9:HRZ12 IBM9:IBV12 ILI9:ILR12 IVE9:IVN12 JFA9:JFJ12 JOW9:JPF12 JYS9:JZB12 KIO9:KIX12 KSK9:KST12 LCG9:LCP12 LMC9:LML12 LVY9:LWH12 MFU9:MGD12 MPQ9:MPZ12 MZM9:MZV12 NJI9:NJR12 NTE9:NTN12 ODA9:ODJ12 OMW9:ONF12 OWS9:OXB12 PGO9:PGX12 PQK9:PQT12 QAG9:QAP12 QKC9:QKL12 QTY9:QUH12 RDU9:RED12 RNQ9:RNZ12 RXM9:RXV12 SHI9:SHR12 SRE9:SRN12 TBA9:TBJ12 TKW9:TLF12 TUS9:TVB12 UEO9:UEX12 UOK9:UOT12 UYG9:UYP12 VIC9:VIL12 VRY9:VSH12 WBU9:WCD12 WLQ9:WLZ12 WVM9:WVV12 E65545:N65548 JA65545:JJ65548 SW65545:TF65548 ACS65545:ADB65548 AMO65545:AMX65548 AWK65545:AWT65548 BGG65545:BGP65548 BQC65545:BQL65548 BZY65545:CAH65548 CJU65545:CKD65548 CTQ65545:CTZ65548 DDM65545:DDV65548 DNI65545:DNR65548 DXE65545:DXN65548 EHA65545:EHJ65548 EQW65545:ERF65548 FAS65545:FBB65548 FKO65545:FKX65548 FUK65545:FUT65548 GEG65545:GEP65548 GOC65545:GOL65548 GXY65545:GYH65548 HHU65545:HID65548 HRQ65545:HRZ65548 IBM65545:IBV65548 ILI65545:ILR65548 IVE65545:IVN65548 JFA65545:JFJ65548 JOW65545:JPF65548 JYS65545:JZB65548 KIO65545:KIX65548 KSK65545:KST65548 LCG65545:LCP65548 LMC65545:LML65548 LVY65545:LWH65548 MFU65545:MGD65548 MPQ65545:MPZ65548 MZM65545:MZV65548 NJI65545:NJR65548 NTE65545:NTN65548 ODA65545:ODJ65548 OMW65545:ONF65548 OWS65545:OXB65548 PGO65545:PGX65548 PQK65545:PQT65548 QAG65545:QAP65548 QKC65545:QKL65548 QTY65545:QUH65548 RDU65545:RED65548 RNQ65545:RNZ65548 RXM65545:RXV65548 SHI65545:SHR65548 SRE65545:SRN65548 TBA65545:TBJ65548 TKW65545:TLF65548 TUS65545:TVB65548 UEO65545:UEX65548 UOK65545:UOT65548 UYG65545:UYP65548 VIC65545:VIL65548 VRY65545:VSH65548 WBU65545:WCD65548 WLQ65545:WLZ65548 WVM65545:WVV65548 E131081:N131084 JA131081:JJ131084 SW131081:TF131084 ACS131081:ADB131084 AMO131081:AMX131084 AWK131081:AWT131084 BGG131081:BGP131084 BQC131081:BQL131084 BZY131081:CAH131084 CJU131081:CKD131084 CTQ131081:CTZ131084 DDM131081:DDV131084 DNI131081:DNR131084 DXE131081:DXN131084 EHA131081:EHJ131084 EQW131081:ERF131084 FAS131081:FBB131084 FKO131081:FKX131084 FUK131081:FUT131084 GEG131081:GEP131084 GOC131081:GOL131084 GXY131081:GYH131084 HHU131081:HID131084 HRQ131081:HRZ131084 IBM131081:IBV131084 ILI131081:ILR131084 IVE131081:IVN131084 JFA131081:JFJ131084 JOW131081:JPF131084 JYS131081:JZB131084 KIO131081:KIX131084 KSK131081:KST131084 LCG131081:LCP131084 LMC131081:LML131084 LVY131081:LWH131084 MFU131081:MGD131084 MPQ131081:MPZ131084 MZM131081:MZV131084 NJI131081:NJR131084 NTE131081:NTN131084 ODA131081:ODJ131084 OMW131081:ONF131084 OWS131081:OXB131084 PGO131081:PGX131084 PQK131081:PQT131084 QAG131081:QAP131084 QKC131081:QKL131084 QTY131081:QUH131084 RDU131081:RED131084 RNQ131081:RNZ131084 RXM131081:RXV131084 SHI131081:SHR131084 SRE131081:SRN131084 TBA131081:TBJ131084 TKW131081:TLF131084 TUS131081:TVB131084 UEO131081:UEX131084 UOK131081:UOT131084 UYG131081:UYP131084 VIC131081:VIL131084 VRY131081:VSH131084 WBU131081:WCD131084 WLQ131081:WLZ131084 WVM131081:WVV131084 E196617:N196620 JA196617:JJ196620 SW196617:TF196620 ACS196617:ADB196620 AMO196617:AMX196620 AWK196617:AWT196620 BGG196617:BGP196620 BQC196617:BQL196620 BZY196617:CAH196620 CJU196617:CKD196620 CTQ196617:CTZ196620 DDM196617:DDV196620 DNI196617:DNR196620 DXE196617:DXN196620 EHA196617:EHJ196620 EQW196617:ERF196620 FAS196617:FBB196620 FKO196617:FKX196620 FUK196617:FUT196620 GEG196617:GEP196620 GOC196617:GOL196620 GXY196617:GYH196620 HHU196617:HID196620 HRQ196617:HRZ196620 IBM196617:IBV196620 ILI196617:ILR196620 IVE196617:IVN196620 JFA196617:JFJ196620 JOW196617:JPF196620 JYS196617:JZB196620 KIO196617:KIX196620 KSK196617:KST196620 LCG196617:LCP196620 LMC196617:LML196620 LVY196617:LWH196620 MFU196617:MGD196620 MPQ196617:MPZ196620 MZM196617:MZV196620 NJI196617:NJR196620 NTE196617:NTN196620 ODA196617:ODJ196620 OMW196617:ONF196620 OWS196617:OXB196620 PGO196617:PGX196620 PQK196617:PQT196620 QAG196617:QAP196620 QKC196617:QKL196620 QTY196617:QUH196620 RDU196617:RED196620 RNQ196617:RNZ196620 RXM196617:RXV196620 SHI196617:SHR196620 SRE196617:SRN196620 TBA196617:TBJ196620 TKW196617:TLF196620 TUS196617:TVB196620 UEO196617:UEX196620 UOK196617:UOT196620 UYG196617:UYP196620 VIC196617:VIL196620 VRY196617:VSH196620 WBU196617:WCD196620 WLQ196617:WLZ196620 WVM196617:WVV196620 E262153:N262156 JA262153:JJ262156 SW262153:TF262156 ACS262153:ADB262156 AMO262153:AMX262156 AWK262153:AWT262156 BGG262153:BGP262156 BQC262153:BQL262156 BZY262153:CAH262156 CJU262153:CKD262156 CTQ262153:CTZ262156 DDM262153:DDV262156 DNI262153:DNR262156 DXE262153:DXN262156 EHA262153:EHJ262156 EQW262153:ERF262156 FAS262153:FBB262156 FKO262153:FKX262156 FUK262153:FUT262156 GEG262153:GEP262156 GOC262153:GOL262156 GXY262153:GYH262156 HHU262153:HID262156 HRQ262153:HRZ262156 IBM262153:IBV262156 ILI262153:ILR262156 IVE262153:IVN262156 JFA262153:JFJ262156 JOW262153:JPF262156 JYS262153:JZB262156 KIO262153:KIX262156 KSK262153:KST262156 LCG262153:LCP262156 LMC262153:LML262156 LVY262153:LWH262156 MFU262153:MGD262156 MPQ262153:MPZ262156 MZM262153:MZV262156 NJI262153:NJR262156 NTE262153:NTN262156 ODA262153:ODJ262156 OMW262153:ONF262156 OWS262153:OXB262156 PGO262153:PGX262156 PQK262153:PQT262156 QAG262153:QAP262156 QKC262153:QKL262156 QTY262153:QUH262156 RDU262153:RED262156 RNQ262153:RNZ262156 RXM262153:RXV262156 SHI262153:SHR262156 SRE262153:SRN262156 TBA262153:TBJ262156 TKW262153:TLF262156 TUS262153:TVB262156 UEO262153:UEX262156 UOK262153:UOT262156 UYG262153:UYP262156 VIC262153:VIL262156 VRY262153:VSH262156 WBU262153:WCD262156 WLQ262153:WLZ262156 WVM262153:WVV262156 E327689:N327692 JA327689:JJ327692 SW327689:TF327692 ACS327689:ADB327692 AMO327689:AMX327692 AWK327689:AWT327692 BGG327689:BGP327692 BQC327689:BQL327692 BZY327689:CAH327692 CJU327689:CKD327692 CTQ327689:CTZ327692 DDM327689:DDV327692 DNI327689:DNR327692 DXE327689:DXN327692 EHA327689:EHJ327692 EQW327689:ERF327692 FAS327689:FBB327692 FKO327689:FKX327692 FUK327689:FUT327692 GEG327689:GEP327692 GOC327689:GOL327692 GXY327689:GYH327692 HHU327689:HID327692 HRQ327689:HRZ327692 IBM327689:IBV327692 ILI327689:ILR327692 IVE327689:IVN327692 JFA327689:JFJ327692 JOW327689:JPF327692 JYS327689:JZB327692 KIO327689:KIX327692 KSK327689:KST327692 LCG327689:LCP327692 LMC327689:LML327692 LVY327689:LWH327692 MFU327689:MGD327692 MPQ327689:MPZ327692 MZM327689:MZV327692 NJI327689:NJR327692 NTE327689:NTN327692 ODA327689:ODJ327692 OMW327689:ONF327692 OWS327689:OXB327692 PGO327689:PGX327692 PQK327689:PQT327692 QAG327689:QAP327692 QKC327689:QKL327692 QTY327689:QUH327692 RDU327689:RED327692 RNQ327689:RNZ327692 RXM327689:RXV327692 SHI327689:SHR327692 SRE327689:SRN327692 TBA327689:TBJ327692 TKW327689:TLF327692 TUS327689:TVB327692 UEO327689:UEX327692 UOK327689:UOT327692 UYG327689:UYP327692 VIC327689:VIL327692 VRY327689:VSH327692 WBU327689:WCD327692 WLQ327689:WLZ327692 WVM327689:WVV327692 E393225:N393228 JA393225:JJ393228 SW393225:TF393228 ACS393225:ADB393228 AMO393225:AMX393228 AWK393225:AWT393228 BGG393225:BGP393228 BQC393225:BQL393228 BZY393225:CAH393228 CJU393225:CKD393228 CTQ393225:CTZ393228 DDM393225:DDV393228 DNI393225:DNR393228 DXE393225:DXN393228 EHA393225:EHJ393228 EQW393225:ERF393228 FAS393225:FBB393228 FKO393225:FKX393228 FUK393225:FUT393228 GEG393225:GEP393228 GOC393225:GOL393228 GXY393225:GYH393228 HHU393225:HID393228 HRQ393225:HRZ393228 IBM393225:IBV393228 ILI393225:ILR393228 IVE393225:IVN393228 JFA393225:JFJ393228 JOW393225:JPF393228 JYS393225:JZB393228 KIO393225:KIX393228 KSK393225:KST393228 LCG393225:LCP393228 LMC393225:LML393228 LVY393225:LWH393228 MFU393225:MGD393228 MPQ393225:MPZ393228 MZM393225:MZV393228 NJI393225:NJR393228 NTE393225:NTN393228 ODA393225:ODJ393228 OMW393225:ONF393228 OWS393225:OXB393228 PGO393225:PGX393228 PQK393225:PQT393228 QAG393225:QAP393228 QKC393225:QKL393228 QTY393225:QUH393228 RDU393225:RED393228 RNQ393225:RNZ393228 RXM393225:RXV393228 SHI393225:SHR393228 SRE393225:SRN393228 TBA393225:TBJ393228 TKW393225:TLF393228 TUS393225:TVB393228 UEO393225:UEX393228 UOK393225:UOT393228 UYG393225:UYP393228 VIC393225:VIL393228 VRY393225:VSH393228 WBU393225:WCD393228 WLQ393225:WLZ393228 WVM393225:WVV393228 E458761:N458764 JA458761:JJ458764 SW458761:TF458764 ACS458761:ADB458764 AMO458761:AMX458764 AWK458761:AWT458764 BGG458761:BGP458764 BQC458761:BQL458764 BZY458761:CAH458764 CJU458761:CKD458764 CTQ458761:CTZ458764 DDM458761:DDV458764 DNI458761:DNR458764 DXE458761:DXN458764 EHA458761:EHJ458764 EQW458761:ERF458764 FAS458761:FBB458764 FKO458761:FKX458764 FUK458761:FUT458764 GEG458761:GEP458764 GOC458761:GOL458764 GXY458761:GYH458764 HHU458761:HID458764 HRQ458761:HRZ458764 IBM458761:IBV458764 ILI458761:ILR458764 IVE458761:IVN458764 JFA458761:JFJ458764 JOW458761:JPF458764 JYS458761:JZB458764 KIO458761:KIX458764 KSK458761:KST458764 LCG458761:LCP458764 LMC458761:LML458764 LVY458761:LWH458764 MFU458761:MGD458764 MPQ458761:MPZ458764 MZM458761:MZV458764 NJI458761:NJR458764 NTE458761:NTN458764 ODA458761:ODJ458764 OMW458761:ONF458764 OWS458761:OXB458764 PGO458761:PGX458764 PQK458761:PQT458764 QAG458761:QAP458764 QKC458761:QKL458764 QTY458761:QUH458764 RDU458761:RED458764 RNQ458761:RNZ458764 RXM458761:RXV458764 SHI458761:SHR458764 SRE458761:SRN458764 TBA458761:TBJ458764 TKW458761:TLF458764 TUS458761:TVB458764 UEO458761:UEX458764 UOK458761:UOT458764 UYG458761:UYP458764 VIC458761:VIL458764 VRY458761:VSH458764 WBU458761:WCD458764 WLQ458761:WLZ458764 WVM458761:WVV458764 E524297:N524300 JA524297:JJ524300 SW524297:TF524300 ACS524297:ADB524300 AMO524297:AMX524300 AWK524297:AWT524300 BGG524297:BGP524300 BQC524297:BQL524300 BZY524297:CAH524300 CJU524297:CKD524300 CTQ524297:CTZ524300 DDM524297:DDV524300 DNI524297:DNR524300 DXE524297:DXN524300 EHA524297:EHJ524300 EQW524297:ERF524300 FAS524297:FBB524300 FKO524297:FKX524300 FUK524297:FUT524300 GEG524297:GEP524300 GOC524297:GOL524300 GXY524297:GYH524300 HHU524297:HID524300 HRQ524297:HRZ524300 IBM524297:IBV524300 ILI524297:ILR524300 IVE524297:IVN524300 JFA524297:JFJ524300 JOW524297:JPF524300 JYS524297:JZB524300 KIO524297:KIX524300 KSK524297:KST524300 LCG524297:LCP524300 LMC524297:LML524300 LVY524297:LWH524300 MFU524297:MGD524300 MPQ524297:MPZ524300 MZM524297:MZV524300 NJI524297:NJR524300 NTE524297:NTN524300 ODA524297:ODJ524300 OMW524297:ONF524300 OWS524297:OXB524300 PGO524297:PGX524300 PQK524297:PQT524300 QAG524297:QAP524300 QKC524297:QKL524300 QTY524297:QUH524300 RDU524297:RED524300 RNQ524297:RNZ524300 RXM524297:RXV524300 SHI524297:SHR524300 SRE524297:SRN524300 TBA524297:TBJ524300 TKW524297:TLF524300 TUS524297:TVB524300 UEO524297:UEX524300 UOK524297:UOT524300 UYG524297:UYP524300 VIC524297:VIL524300 VRY524297:VSH524300 WBU524297:WCD524300 WLQ524297:WLZ524300 WVM524297:WVV524300 E589833:N589836 JA589833:JJ589836 SW589833:TF589836 ACS589833:ADB589836 AMO589833:AMX589836 AWK589833:AWT589836 BGG589833:BGP589836 BQC589833:BQL589836 BZY589833:CAH589836 CJU589833:CKD589836 CTQ589833:CTZ589836 DDM589833:DDV589836 DNI589833:DNR589836 DXE589833:DXN589836 EHA589833:EHJ589836 EQW589833:ERF589836 FAS589833:FBB589836 FKO589833:FKX589836 FUK589833:FUT589836 GEG589833:GEP589836 GOC589833:GOL589836 GXY589833:GYH589836 HHU589833:HID589836 HRQ589833:HRZ589836 IBM589833:IBV589836 ILI589833:ILR589836 IVE589833:IVN589836 JFA589833:JFJ589836 JOW589833:JPF589836 JYS589833:JZB589836 KIO589833:KIX589836 KSK589833:KST589836 LCG589833:LCP589836 LMC589833:LML589836 LVY589833:LWH589836 MFU589833:MGD589836 MPQ589833:MPZ589836 MZM589833:MZV589836 NJI589833:NJR589836 NTE589833:NTN589836 ODA589833:ODJ589836 OMW589833:ONF589836 OWS589833:OXB589836 PGO589833:PGX589836 PQK589833:PQT589836 QAG589833:QAP589836 QKC589833:QKL589836 QTY589833:QUH589836 RDU589833:RED589836 RNQ589833:RNZ589836 RXM589833:RXV589836 SHI589833:SHR589836 SRE589833:SRN589836 TBA589833:TBJ589836 TKW589833:TLF589836 TUS589833:TVB589836 UEO589833:UEX589836 UOK589833:UOT589836 UYG589833:UYP589836 VIC589833:VIL589836 VRY589833:VSH589836 WBU589833:WCD589836 WLQ589833:WLZ589836 WVM589833:WVV589836 E655369:N655372 JA655369:JJ655372 SW655369:TF655372 ACS655369:ADB655372 AMO655369:AMX655372 AWK655369:AWT655372 BGG655369:BGP655372 BQC655369:BQL655372 BZY655369:CAH655372 CJU655369:CKD655372 CTQ655369:CTZ655372 DDM655369:DDV655372 DNI655369:DNR655372 DXE655369:DXN655372 EHA655369:EHJ655372 EQW655369:ERF655372 FAS655369:FBB655372 FKO655369:FKX655372 FUK655369:FUT655372 GEG655369:GEP655372 GOC655369:GOL655372 GXY655369:GYH655372 HHU655369:HID655372 HRQ655369:HRZ655372 IBM655369:IBV655372 ILI655369:ILR655372 IVE655369:IVN655372 JFA655369:JFJ655372 JOW655369:JPF655372 JYS655369:JZB655372 KIO655369:KIX655372 KSK655369:KST655372 LCG655369:LCP655372 LMC655369:LML655372 LVY655369:LWH655372 MFU655369:MGD655372 MPQ655369:MPZ655372 MZM655369:MZV655372 NJI655369:NJR655372 NTE655369:NTN655372 ODA655369:ODJ655372 OMW655369:ONF655372 OWS655369:OXB655372 PGO655369:PGX655372 PQK655369:PQT655372 QAG655369:QAP655372 QKC655369:QKL655372 QTY655369:QUH655372 RDU655369:RED655372 RNQ655369:RNZ655372 RXM655369:RXV655372 SHI655369:SHR655372 SRE655369:SRN655372 TBA655369:TBJ655372 TKW655369:TLF655372 TUS655369:TVB655372 UEO655369:UEX655372 UOK655369:UOT655372 UYG655369:UYP655372 VIC655369:VIL655372 VRY655369:VSH655372 WBU655369:WCD655372 WLQ655369:WLZ655372 WVM655369:WVV655372 E720905:N720908 JA720905:JJ720908 SW720905:TF720908 ACS720905:ADB720908 AMO720905:AMX720908 AWK720905:AWT720908 BGG720905:BGP720908 BQC720905:BQL720908 BZY720905:CAH720908 CJU720905:CKD720908 CTQ720905:CTZ720908 DDM720905:DDV720908 DNI720905:DNR720908 DXE720905:DXN720908 EHA720905:EHJ720908 EQW720905:ERF720908 FAS720905:FBB720908 FKO720905:FKX720908 FUK720905:FUT720908 GEG720905:GEP720908 GOC720905:GOL720908 GXY720905:GYH720908 HHU720905:HID720908 HRQ720905:HRZ720908 IBM720905:IBV720908 ILI720905:ILR720908 IVE720905:IVN720908 JFA720905:JFJ720908 JOW720905:JPF720908 JYS720905:JZB720908 KIO720905:KIX720908 KSK720905:KST720908 LCG720905:LCP720908 LMC720905:LML720908 LVY720905:LWH720908 MFU720905:MGD720908 MPQ720905:MPZ720908 MZM720905:MZV720908 NJI720905:NJR720908 NTE720905:NTN720908 ODA720905:ODJ720908 OMW720905:ONF720908 OWS720905:OXB720908 PGO720905:PGX720908 PQK720905:PQT720908 QAG720905:QAP720908 QKC720905:QKL720908 QTY720905:QUH720908 RDU720905:RED720908 RNQ720905:RNZ720908 RXM720905:RXV720908 SHI720905:SHR720908 SRE720905:SRN720908 TBA720905:TBJ720908 TKW720905:TLF720908 TUS720905:TVB720908 UEO720905:UEX720908 UOK720905:UOT720908 UYG720905:UYP720908 VIC720905:VIL720908 VRY720905:VSH720908 WBU720905:WCD720908 WLQ720905:WLZ720908 WVM720905:WVV720908 E786441:N786444 JA786441:JJ786444 SW786441:TF786444 ACS786441:ADB786444 AMO786441:AMX786444 AWK786441:AWT786444 BGG786441:BGP786444 BQC786441:BQL786444 BZY786441:CAH786444 CJU786441:CKD786444 CTQ786441:CTZ786444 DDM786441:DDV786444 DNI786441:DNR786444 DXE786441:DXN786444 EHA786441:EHJ786444 EQW786441:ERF786444 FAS786441:FBB786444 FKO786441:FKX786444 FUK786441:FUT786444 GEG786441:GEP786444 GOC786441:GOL786444 GXY786441:GYH786444 HHU786441:HID786444 HRQ786441:HRZ786444 IBM786441:IBV786444 ILI786441:ILR786444 IVE786441:IVN786444 JFA786441:JFJ786444 JOW786441:JPF786444 JYS786441:JZB786444 KIO786441:KIX786444 KSK786441:KST786444 LCG786441:LCP786444 LMC786441:LML786444 LVY786441:LWH786444 MFU786441:MGD786444 MPQ786441:MPZ786444 MZM786441:MZV786444 NJI786441:NJR786444 NTE786441:NTN786444 ODA786441:ODJ786444 OMW786441:ONF786444 OWS786441:OXB786444 PGO786441:PGX786444 PQK786441:PQT786444 QAG786441:QAP786444 QKC786441:QKL786444 QTY786441:QUH786444 RDU786441:RED786444 RNQ786441:RNZ786444 RXM786441:RXV786444 SHI786441:SHR786444 SRE786441:SRN786444 TBA786441:TBJ786444 TKW786441:TLF786444 TUS786441:TVB786444 UEO786441:UEX786444 UOK786441:UOT786444 UYG786441:UYP786444 VIC786441:VIL786444 VRY786441:VSH786444 WBU786441:WCD786444 WLQ786441:WLZ786444 WVM786441:WVV786444 E851977:N851980 JA851977:JJ851980 SW851977:TF851980 ACS851977:ADB851980 AMO851977:AMX851980 AWK851977:AWT851980 BGG851977:BGP851980 BQC851977:BQL851980 BZY851977:CAH851980 CJU851977:CKD851980 CTQ851977:CTZ851980 DDM851977:DDV851980 DNI851977:DNR851980 DXE851977:DXN851980 EHA851977:EHJ851980 EQW851977:ERF851980 FAS851977:FBB851980 FKO851977:FKX851980 FUK851977:FUT851980 GEG851977:GEP851980 GOC851977:GOL851980 GXY851977:GYH851980 HHU851977:HID851980 HRQ851977:HRZ851980 IBM851977:IBV851980 ILI851977:ILR851980 IVE851977:IVN851980 JFA851977:JFJ851980 JOW851977:JPF851980 JYS851977:JZB851980 KIO851977:KIX851980 KSK851977:KST851980 LCG851977:LCP851980 LMC851977:LML851980 LVY851977:LWH851980 MFU851977:MGD851980 MPQ851977:MPZ851980 MZM851977:MZV851980 NJI851977:NJR851980 NTE851977:NTN851980 ODA851977:ODJ851980 OMW851977:ONF851980 OWS851977:OXB851980 PGO851977:PGX851980 PQK851977:PQT851980 QAG851977:QAP851980 QKC851977:QKL851980 QTY851977:QUH851980 RDU851977:RED851980 RNQ851977:RNZ851980 RXM851977:RXV851980 SHI851977:SHR851980 SRE851977:SRN851980 TBA851977:TBJ851980 TKW851977:TLF851980 TUS851977:TVB851980 UEO851977:UEX851980 UOK851977:UOT851980 UYG851977:UYP851980 VIC851977:VIL851980 VRY851977:VSH851980 WBU851977:WCD851980 WLQ851977:WLZ851980 WVM851977:WVV851980 E917513:N917516 JA917513:JJ917516 SW917513:TF917516 ACS917513:ADB917516 AMO917513:AMX917516 AWK917513:AWT917516 BGG917513:BGP917516 BQC917513:BQL917516 BZY917513:CAH917516 CJU917513:CKD917516 CTQ917513:CTZ917516 DDM917513:DDV917516 DNI917513:DNR917516 DXE917513:DXN917516 EHA917513:EHJ917516 EQW917513:ERF917516 FAS917513:FBB917516 FKO917513:FKX917516 FUK917513:FUT917516 GEG917513:GEP917516 GOC917513:GOL917516 GXY917513:GYH917516 HHU917513:HID917516 HRQ917513:HRZ917516 IBM917513:IBV917516 ILI917513:ILR917516 IVE917513:IVN917516 JFA917513:JFJ917516 JOW917513:JPF917516 JYS917513:JZB917516 KIO917513:KIX917516 KSK917513:KST917516 LCG917513:LCP917516 LMC917513:LML917516 LVY917513:LWH917516 MFU917513:MGD917516 MPQ917513:MPZ917516 MZM917513:MZV917516 NJI917513:NJR917516 NTE917513:NTN917516 ODA917513:ODJ917516 OMW917513:ONF917516 OWS917513:OXB917516 PGO917513:PGX917516 PQK917513:PQT917516 QAG917513:QAP917516 QKC917513:QKL917516 QTY917513:QUH917516 RDU917513:RED917516 RNQ917513:RNZ917516 RXM917513:RXV917516 SHI917513:SHR917516 SRE917513:SRN917516 TBA917513:TBJ917516 TKW917513:TLF917516 TUS917513:TVB917516 UEO917513:UEX917516 UOK917513:UOT917516 UYG917513:UYP917516 VIC917513:VIL917516 VRY917513:VSH917516 WBU917513:WCD917516 WLQ917513:WLZ917516 WVM917513:WVV917516 E983049:N983052 JA983049:JJ983052 SW983049:TF983052 ACS983049:ADB983052 AMO983049:AMX983052 AWK983049:AWT983052 BGG983049:BGP983052 BQC983049:BQL983052 BZY983049:CAH983052 CJU983049:CKD983052 CTQ983049:CTZ983052 DDM983049:DDV983052 DNI983049:DNR983052 DXE983049:DXN983052 EHA983049:EHJ983052 EQW983049:ERF983052 FAS983049:FBB983052 FKO983049:FKX983052 FUK983049:FUT983052 GEG983049:GEP983052 GOC983049:GOL983052 GXY983049:GYH983052 HHU983049:HID983052 HRQ983049:HRZ983052 IBM983049:IBV983052 ILI983049:ILR983052 IVE983049:IVN983052 JFA983049:JFJ983052 JOW983049:JPF983052 JYS983049:JZB983052 KIO983049:KIX983052 KSK983049:KST983052 LCG983049:LCP983052 LMC983049:LML983052 LVY983049:LWH983052 MFU983049:MGD983052 MPQ983049:MPZ983052 MZM983049:MZV983052 NJI983049:NJR983052 NTE983049:NTN983052 ODA983049:ODJ983052 OMW983049:ONF983052 OWS983049:OXB983052 PGO983049:PGX983052 PQK983049:PQT983052 QAG983049:QAP983052 QKC983049:QKL983052 QTY983049:QUH983052 RDU983049:RED983052 RNQ983049:RNZ983052 RXM983049:RXV983052 SHI983049:SHR983052 SRE983049:SRN983052 TBA983049:TBJ983052 TKW983049:TLF983052 TUS983049:TVB983052 UEO983049:UEX983052 UOK983049:UOT983052 UYG983049:UYP983052 VIC983049:VIL983052 VRY983049:VSH983052 WBU983049:WCD983052 WLQ983049:WLZ983052 WVM983049:WVV983052" xr:uid="{C5683D67-D8EA-41F5-B30D-859B4CF731F9}">
      <formula1>0</formula1>
      <formula2>500000</formula2>
    </dataValidation>
  </dataValidations>
  <pageMargins left="1.6535433070866143" right="0.74803149606299213" top="0.98425196850393704" bottom="0.98425196850393704" header="0.51181102362204722" footer="0.51181102362204722"/>
  <pageSetup paperSize="9" scale="72" fitToHeight="0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50</vt:i4>
      </vt:variant>
      <vt:variant>
        <vt:lpstr>Именованные диапазоны</vt:lpstr>
      </vt:variant>
      <vt:variant>
        <vt:i4>48</vt:i4>
      </vt:variant>
    </vt:vector>
  </HeadingPairs>
  <TitlesOfParts>
    <vt:vector size="98" baseType="lpstr">
      <vt:lpstr>СВОД по Разделу 1</vt:lpstr>
      <vt:lpstr>НАЧАЛО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КОНЕЦ</vt:lpstr>
      <vt:lpstr>Лист3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КОНЕЦ!Область_печати</vt:lpstr>
      <vt:lpstr>НАЧАЛО!Область_печати</vt:lpstr>
      <vt:lpstr>'СВОД по Разделу 1'!Область_печати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Дженнет</dc:creator>
  <cp:lastModifiedBy>4q</cp:lastModifiedBy>
  <cp:lastPrinted>2020-03-06T10:28:02Z</cp:lastPrinted>
  <dcterms:created xsi:type="dcterms:W3CDTF">2020-01-30T09:34:57Z</dcterms:created>
  <dcterms:modified xsi:type="dcterms:W3CDTF">2020-03-10T06:14:11Z</dcterms:modified>
</cp:coreProperties>
</file>